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943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<sst xmlns="http://schemas.openxmlformats.org/spreadsheetml/2006/main" count="118" uniqueCount="82">
  <si>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</si>
  <si>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</si>
  <si>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</si>
  <si>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</si>
  <si>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</si>
  <si>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</si>
  <si>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</si>
  <si>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</si>
  <si>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</si>
  <si>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</si>
  <si>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</si>
  <si>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</si>
  <si>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</si>
  <si>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</si>
  <si>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</si>
  <si>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</si>
  <si>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</si>
  <si>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</si>
  <si>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</si>
  <si>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</si>
  <si>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</si>
  <si>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</si>
  <si>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</si>
  <si>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</si>
  <si>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</si>
  <si>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</si>
  <si>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</si>
  <si>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</si>
  <si>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</si>
  <si>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</si>
  <si>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</si>
  <si>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</si>
  <si>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</si>
  <si>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</si>
  <si>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</si>
  <si>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</si>
  <si>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</si>
  <si>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</si>
  <si>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</si>
  <si>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</si>
  <si>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</si>
  <si>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</si>
  <si>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</si>
  <si>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</si>
  <si>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870000O.99.АЭ20АА01000</t>
  </si>
  <si>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</si>
  <si>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</si>
  <si>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</si>
  <si>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</si>
  <si>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</si>
  <si>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</si>
  <si>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</si>
  <si>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</si>
  <si>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</si>
  <si>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</si>
  <si>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</si>
  <si>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"Комплексный центр социального обслуживания населения" Кесовогорского района</t>
  </si>
  <si>
    <t>______________Е.В.Гнусова
 "15"  июля  2022 г.</t>
  </si>
  <si>
    <t>Исполняющий обязанности Министра социальной защиты населения Тверской области
_______________Т.В. Боброва
"22" июля  2022  г.</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</si>
  <si>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</si>
  <si>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</si>
  <si>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11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</si>
  <si>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13 (Предоставление социального обслуживания в форме на дому (условия оказание - очное) предоставление социально-бытовых услуг)</t>
  </si>
  <si>
    <t>Государственная услуга 14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</si>
  <si>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</si>
  <si>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</si>
  <si>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</si>
  <si>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за отчетный период с </t>
    </r>
    <r>
      <rPr>
        <u val="single"/>
        <sz val="10"/>
        <color indexed="56"/>
        <rFont val="Times New Roman"/>
        <family val="1"/>
      </rPr>
      <t>01.01.2022</t>
    </r>
    <r>
      <rPr>
        <sz val="10"/>
        <color indexed="10"/>
        <rFont val="Times New Roman"/>
        <family val="1"/>
      </rPr>
      <t xml:space="preserve"> </t>
    </r>
    <r>
      <rPr>
        <sz val="10"/>
        <color indexed="8"/>
        <rFont val="Times New Roman"/>
        <family val="1"/>
      </rPr>
      <t>по</t>
    </r>
    <r>
      <rPr>
        <sz val="10"/>
        <color indexed="18"/>
        <rFont val="Times New Roman"/>
        <family val="1"/>
      </rPr>
      <t xml:space="preserve"> 30</t>
    </r>
    <r>
      <rPr>
        <u val="single"/>
        <sz val="10"/>
        <color indexed="56"/>
        <rFont val="Times New Roman"/>
        <family val="1"/>
      </rPr>
      <t>.06.2022</t>
    </r>
  </si>
  <si>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</si>
  <si>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</si>
  <si>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</si>
  <si>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</si>
  <si>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</si>
  <si>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</si>
  <si>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</si>
  <si>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0"/>
        <rFont val="Times New Roman"/>
        <family val="1"/>
      </rPr>
      <t xml:space="preserve"> 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</si>
  <si>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</si>
  <si>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12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</si>
  <si>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Государственная услуга 15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</si>
  <si>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r>
      <t xml:space="preserve">Государственная услуга 16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</si>
  <si>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17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</si>
  <si>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18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</si>
</sst>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1">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name val="Times New Roman"/>
      <family val="1"/>
    </font>
    <font>
      <u val="single"/>
      <sz val="10"/>
      <color indexed="10"/>
      <name val="Times New Roman"/>
      <family val="1"/>
    </font>
    <font>
      <u val="single"/>
      <sz val="10"/>
      <color indexed="56"/>
      <name val="Times New Roman"/>
      <family val="1"/>
    </font>
    <font>
      <i/>
      <sz val="10"/>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lignment/>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1" borderId="0" applyNumberFormat="0" applyBorder="0" applyAlignment="0" applyProtection="0"/>
  </cellStyleXfs>
  <cellXfs count="44">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49" fillId="0" borderId="0" xfId="0" applyFont="1" applyFill="1" applyAlignment="1">
      <alignment/>
    </xf>
    <xf numFmtId="0" fontId="49" fillId="0" borderId="0" xfId="0" applyFont="1" applyFill="1" applyAlignment="1">
      <alignment wrapText="1"/>
    </xf>
    <xf numFmtId="2" fontId="49" fillId="0" borderId="0" xfId="0" applyNumberFormat="1" applyFont="1" applyFill="1" applyAlignment="1">
      <alignment/>
    </xf>
    <xf numFmtId="0" fontId="49"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5"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wrapText="1"/>
    </xf>
    <xf numFmtId="0" fontId="2" fillId="0" borderId="0" xfId="0" applyFont="1" applyFill="1" applyAlignment="1">
      <alignment horizontal="right"/>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6" fillId="0" borderId="13" xfId="0" applyFont="1" applyFill="1" applyBorder="1" applyAlignment="1">
      <alignment horizontal="left" vertical="top"/>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2" borderId="0" xfId="0" applyFont="1" applyFill="1" applyAlignment="1">
      <alignment horizontal="left" vertical="top" wrapText="1"/>
    </xf>
    <xf numFmtId="0" fontId="2" fillId="0" borderId="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49" fontId="50" fillId="0" borderId="15"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9" fontId="50" fillId="0" borderId="16"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3" fontId="3" fillId="0"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3" fontId="49" fillId="0" borderId="0" xfId="0" applyNumberFormat="1" applyFont="1" applyFill="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058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0777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058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
  <sheetViews>
    <sheetView tabSelected="1" view="pageBreakPreview" zoomScale="68" zoomScaleNormal="60" zoomScaleSheetLayoutView="68" workbookViewId="0" topLeftCell="B1">
      <selection activeCell="H26" sqref="H26"/>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24" t="s">
        <v>16</v>
      </c>
      <c r="C1" s="11"/>
      <c r="F1" s="24" t="s">
        <v>24</v>
      </c>
      <c r="G1" s="25"/>
    </row>
    <row r="2" spans="2:7" ht="30" customHeight="1">
      <c r="B2" s="1" t="s">
        <v>17</v>
      </c>
      <c r="C2" s="13"/>
      <c r="F2" s="32" t="s">
        <v>58</v>
      </c>
      <c r="G2" s="25"/>
    </row>
    <row r="3" spans="2:7" ht="38.25">
      <c r="B3" s="2" t="s">
        <v>56</v>
      </c>
      <c r="C3" s="13"/>
      <c r="F3" s="32"/>
      <c r="G3" s="25"/>
    </row>
    <row r="4" spans="2:7" ht="72" customHeight="1">
      <c r="B4" s="2" t="s">
        <v>57</v>
      </c>
      <c r="C4" s="13"/>
      <c r="F4" s="32"/>
      <c r="G4" s="25"/>
    </row>
    <row r="5" spans="1:7" ht="12.75">
      <c r="A5" s="20" t="s">
        <v>4</v>
      </c>
      <c r="B5" s="20"/>
      <c r="C5" s="20"/>
      <c r="D5" s="20"/>
      <c r="E5" s="20"/>
      <c r="F5" s="20"/>
      <c r="G5" s="20"/>
    </row>
    <row r="6" spans="1:7" ht="12.75">
      <c r="A6" s="19" t="s">
        <v>18</v>
      </c>
      <c r="B6" s="19"/>
      <c r="C6" s="19"/>
      <c r="D6" s="19"/>
      <c r="E6" s="19"/>
      <c r="F6" s="19"/>
      <c r="G6" s="19"/>
    </row>
    <row r="7" spans="1:7" ht="12.75">
      <c r="A7" s="26" t="str">
        <f>B3</f>
        <v>"Комплексный центр социального обслуживания населения" Кесовогорского района</v>
      </c>
      <c r="B7" s="27"/>
      <c r="C7" s="27"/>
      <c r="D7" s="27"/>
      <c r="E7" s="27"/>
      <c r="F7" s="27"/>
      <c r="G7" s="27"/>
    </row>
    <row r="8" spans="1:7" ht="12.75">
      <c r="A8" s="20" t="s">
        <v>2</v>
      </c>
      <c r="B8" s="20"/>
      <c r="C8" s="20"/>
      <c r="D8" s="20"/>
      <c r="E8" s="20"/>
      <c r="F8" s="20"/>
      <c r="G8" s="20"/>
    </row>
    <row r="9" spans="1:7" ht="12.75">
      <c r="A9" s="20"/>
      <c r="B9" s="20"/>
      <c r="C9" s="20"/>
      <c r="D9" s="20"/>
      <c r="E9" s="20"/>
      <c r="F9" s="20"/>
      <c r="G9" s="20"/>
    </row>
    <row r="10" spans="1:8" ht="12.75">
      <c r="A10" s="20" t="s">
        <v>67</v>
      </c>
      <c r="B10" s="20"/>
      <c r="C10" s="20"/>
      <c r="D10" s="20"/>
      <c r="E10" s="20"/>
      <c r="F10" s="20"/>
      <c r="G10" s="20"/>
      <c r="H10" s="10"/>
    </row>
    <row r="11" spans="1:7" ht="12.75">
      <c r="A11" s="20"/>
      <c r="B11" s="20"/>
      <c r="C11" s="20"/>
      <c r="D11" s="20"/>
      <c r="E11" s="20"/>
      <c r="F11" s="20"/>
      <c r="G11" s="20"/>
    </row>
    <row r="12" spans="1:7" ht="11.25" customHeight="1">
      <c r="A12" s="20"/>
      <c r="B12" s="20"/>
      <c r="C12" s="20"/>
      <c r="D12" s="20"/>
      <c r="E12" s="20"/>
      <c r="F12" s="20"/>
      <c r="G12" s="20"/>
    </row>
    <row r="13" spans="1:7" ht="12.75">
      <c r="A13" s="20" t="s">
        <v>5</v>
      </c>
      <c r="B13" s="20"/>
      <c r="C13" s="20"/>
      <c r="D13" s="20"/>
      <c r="E13" s="20"/>
      <c r="F13" s="20"/>
      <c r="G13" s="20"/>
    </row>
    <row r="14" spans="1:7" ht="12.75">
      <c r="A14" s="20" t="s">
        <v>1</v>
      </c>
      <c r="B14" s="20"/>
      <c r="C14" s="20"/>
      <c r="D14" s="20"/>
      <c r="E14" s="20"/>
      <c r="F14" s="20"/>
      <c r="G14" s="20"/>
    </row>
    <row r="15" spans="2:6" ht="12.75">
      <c r="B15" s="28"/>
      <c r="C15" s="28"/>
      <c r="D15" s="28"/>
      <c r="E15" s="28"/>
      <c r="F15" s="14"/>
    </row>
    <row r="16" spans="1:7" ht="178.5" customHeight="1">
      <c r="A16" s="3" t="s">
        <v>0</v>
      </c>
      <c r="B16" s="3" t="s">
        <v>13</v>
      </c>
      <c r="C16" s="3" t="s">
        <v>59</v>
      </c>
      <c r="D16" s="3" t="s">
        <v>14</v>
      </c>
      <c r="E16" s="3" t="s">
        <v>15</v>
      </c>
      <c r="F16" s="3" t="s">
        <v>11</v>
      </c>
      <c r="G16" s="4" t="s">
        <v>3</v>
      </c>
    </row>
    <row r="17" spans="1:8" ht="24.75" customHeight="1">
      <c r="A17" s="3">
        <v>1</v>
      </c>
      <c r="B17" s="3">
        <v>2</v>
      </c>
      <c r="C17" s="3">
        <v>3</v>
      </c>
      <c r="D17" s="3">
        <v>4</v>
      </c>
      <c r="E17" s="3">
        <v>5</v>
      </c>
      <c r="F17" s="3" t="s">
        <v>12</v>
      </c>
      <c r="G17" s="3">
        <v>7</v>
      </c>
      <c r="H17" s="15"/>
    </row>
    <row r="18" spans="1:7" ht="12.75">
      <c r="A18" s="5"/>
      <c r="B18" s="5">
        <v>8809759</v>
      </c>
      <c r="C18" s="5">
        <v>1398029.63</v>
      </c>
      <c r="D18" s="5">
        <v>0</v>
      </c>
      <c r="E18" s="5">
        <v>8076227.17</v>
      </c>
      <c r="F18" s="5">
        <f>E18/(B18+C18+D18)</f>
        <v>0.7911828372175063</v>
      </c>
      <c r="G18" s="5"/>
    </row>
    <row r="19" spans="1:7" ht="12.75">
      <c r="A19" s="6"/>
      <c r="B19" s="6"/>
      <c r="C19" s="6"/>
      <c r="D19" s="6"/>
      <c r="E19" s="6"/>
      <c r="F19" s="6"/>
      <c r="G19" s="6"/>
    </row>
    <row r="20" spans="1:7" ht="12.75">
      <c r="A20" s="20" t="s">
        <v>6</v>
      </c>
      <c r="B20" s="20"/>
      <c r="C20" s="20"/>
      <c r="D20" s="20"/>
      <c r="E20" s="20"/>
      <c r="F20" s="20"/>
      <c r="G20" s="20"/>
    </row>
    <row r="21" spans="1:7" ht="12.75">
      <c r="A21" s="20" t="s">
        <v>7</v>
      </c>
      <c r="B21" s="20"/>
      <c r="C21" s="20"/>
      <c r="D21" s="20"/>
      <c r="E21" s="20"/>
      <c r="F21" s="20"/>
      <c r="G21" s="20"/>
    </row>
    <row r="22" spans="6:11" ht="14.25" customHeight="1">
      <c r="F22" s="16"/>
      <c r="G22" s="14"/>
      <c r="H22" s="17"/>
      <c r="I22" s="14"/>
      <c r="J22" s="14"/>
      <c r="K22" s="14"/>
    </row>
    <row r="23" spans="1:12" ht="114.75" customHeight="1">
      <c r="A23" s="23" t="s">
        <v>0</v>
      </c>
      <c r="B23" s="21" t="s">
        <v>26</v>
      </c>
      <c r="C23" s="21" t="s">
        <v>27</v>
      </c>
      <c r="D23" s="21" t="s">
        <v>28</v>
      </c>
      <c r="E23" s="21" t="s">
        <v>29</v>
      </c>
      <c r="F23" s="21" t="s">
        <v>8</v>
      </c>
      <c r="G23" s="21" t="s">
        <v>9</v>
      </c>
      <c r="H23" s="21" t="s">
        <v>43</v>
      </c>
      <c r="I23" s="21" t="s">
        <v>30</v>
      </c>
      <c r="J23" s="21" t="s">
        <v>19</v>
      </c>
      <c r="K23" s="21" t="s">
        <v>31</v>
      </c>
      <c r="L23" s="21" t="s">
        <v>10</v>
      </c>
    </row>
    <row r="24" spans="1:12" ht="97.5" customHeight="1">
      <c r="A24" s="23"/>
      <c r="B24" s="22"/>
      <c r="C24" s="22"/>
      <c r="D24" s="22"/>
      <c r="E24" s="22"/>
      <c r="F24" s="22"/>
      <c r="G24" s="22"/>
      <c r="H24" s="22"/>
      <c r="I24" s="22"/>
      <c r="J24" s="22"/>
      <c r="K24" s="22"/>
      <c r="L24" s="22"/>
    </row>
    <row r="25" spans="1:12" ht="12.75">
      <c r="A25" s="3">
        <v>1</v>
      </c>
      <c r="B25" s="3">
        <v>2</v>
      </c>
      <c r="C25" s="3">
        <v>3</v>
      </c>
      <c r="D25" s="3">
        <v>4</v>
      </c>
      <c r="E25" s="3">
        <v>5</v>
      </c>
      <c r="F25" s="3">
        <v>6</v>
      </c>
      <c r="G25" s="3">
        <v>7</v>
      </c>
      <c r="H25" s="7">
        <v>8</v>
      </c>
      <c r="I25" s="3">
        <v>9</v>
      </c>
      <c r="J25" s="3">
        <v>10</v>
      </c>
      <c r="K25" s="3">
        <v>11</v>
      </c>
      <c r="L25" s="3">
        <v>12</v>
      </c>
    </row>
    <row r="26" spans="1:12" ht="165.75">
      <c r="A26" s="3">
        <v>1</v>
      </c>
      <c r="B26" s="33" t="s">
        <v>44</v>
      </c>
      <c r="C26" s="18" t="s">
        <v>60</v>
      </c>
      <c r="D26" s="5" t="s">
        <v>20</v>
      </c>
      <c r="E26" s="5" t="s">
        <v>32</v>
      </c>
      <c r="F26" s="34">
        <v>22</v>
      </c>
      <c r="G26" s="3">
        <v>18</v>
      </c>
      <c r="H26" s="35">
        <f aca="true" t="shared" si="0" ref="H26:H46">ROUND(G26/F26,2)</f>
        <v>0.82</v>
      </c>
      <c r="I26" s="5">
        <v>5923789.299999999</v>
      </c>
      <c r="J26" s="36">
        <f>I26/SUM($I$26:$I$46)</f>
        <v>0.37182678932620933</v>
      </c>
      <c r="K26" s="29">
        <f>SUM(H26*J26,H27*J27,H28*J28,H29*J29,H30*J30,H31*J31,H32*J32,H33*J33,H34*J34,H35*J35,H36*J36,H37*J37,H38*J38,H39*J39,H40*J40,H41*J41,H42*J42,H43*J43,H44*J44,H45*J45,H46*J46)</f>
        <v>0.7523430285271372</v>
      </c>
      <c r="L26" s="3"/>
    </row>
    <row r="27" spans="1:12" ht="63.75">
      <c r="A27" s="3">
        <v>2</v>
      </c>
      <c r="B27" s="37" t="s">
        <v>33</v>
      </c>
      <c r="C27" s="18" t="s">
        <v>68</v>
      </c>
      <c r="D27" s="5" t="s">
        <v>20</v>
      </c>
      <c r="E27" s="5" t="s">
        <v>32</v>
      </c>
      <c r="F27" s="38">
        <v>48</v>
      </c>
      <c r="G27" s="18">
        <v>36</v>
      </c>
      <c r="H27" s="35">
        <f t="shared" si="0"/>
        <v>0.75</v>
      </c>
      <c r="I27" s="5">
        <v>2640075.36</v>
      </c>
      <c r="J27" s="36">
        <f aca="true" t="shared" si="1" ref="J27:J46">I27/SUM($I$26:$I$46)</f>
        <v>0.165713312032897</v>
      </c>
      <c r="K27" s="30"/>
      <c r="L27" s="18"/>
    </row>
    <row r="28" spans="1:12" ht="63.75">
      <c r="A28" s="3">
        <v>3</v>
      </c>
      <c r="B28" s="37" t="s">
        <v>34</v>
      </c>
      <c r="C28" s="18" t="s">
        <v>69</v>
      </c>
      <c r="D28" s="5" t="s">
        <v>20</v>
      </c>
      <c r="E28" s="5" t="s">
        <v>32</v>
      </c>
      <c r="F28" s="38">
        <v>48</v>
      </c>
      <c r="G28" s="18">
        <v>36</v>
      </c>
      <c r="H28" s="35">
        <f t="shared" si="0"/>
        <v>0.75</v>
      </c>
      <c r="I28" s="5">
        <v>2122828.8</v>
      </c>
      <c r="J28" s="36">
        <f t="shared" si="1"/>
        <v>0.13324657191862138</v>
      </c>
      <c r="K28" s="30"/>
      <c r="L28" s="18"/>
    </row>
    <row r="29" spans="1:12" ht="63.75">
      <c r="A29" s="3">
        <v>4</v>
      </c>
      <c r="B29" s="37" t="s">
        <v>35</v>
      </c>
      <c r="C29" s="18" t="s">
        <v>70</v>
      </c>
      <c r="D29" s="5" t="s">
        <v>20</v>
      </c>
      <c r="E29" s="5" t="s">
        <v>32</v>
      </c>
      <c r="F29" s="38">
        <v>28</v>
      </c>
      <c r="G29" s="18">
        <v>27</v>
      </c>
      <c r="H29" s="35">
        <f t="shared" si="0"/>
        <v>0.96</v>
      </c>
      <c r="I29" s="5">
        <v>265744.07999999996</v>
      </c>
      <c r="J29" s="36">
        <f t="shared" si="1"/>
        <v>0.01668033129551845</v>
      </c>
      <c r="K29" s="30"/>
      <c r="L29" s="18"/>
    </row>
    <row r="30" spans="1:12" ht="63.75">
      <c r="A30" s="3">
        <v>5</v>
      </c>
      <c r="B30" s="37" t="s">
        <v>47</v>
      </c>
      <c r="C30" s="18" t="s">
        <v>71</v>
      </c>
      <c r="D30" s="5" t="s">
        <v>20</v>
      </c>
      <c r="E30" s="5" t="s">
        <v>32</v>
      </c>
      <c r="F30" s="38">
        <v>15</v>
      </c>
      <c r="G30" s="18">
        <v>15</v>
      </c>
      <c r="H30" s="35">
        <f t="shared" si="0"/>
        <v>1</v>
      </c>
      <c r="I30" s="5">
        <v>65752.65</v>
      </c>
      <c r="J30" s="36">
        <f t="shared" si="1"/>
        <v>0.004127188780868689</v>
      </c>
      <c r="K30" s="30"/>
      <c r="L30" s="18"/>
    </row>
    <row r="31" spans="1:12" ht="63.75">
      <c r="A31" s="3">
        <v>6</v>
      </c>
      <c r="B31" s="39" t="s">
        <v>48</v>
      </c>
      <c r="C31" s="18" t="s">
        <v>72</v>
      </c>
      <c r="D31" s="5" t="s">
        <v>20</v>
      </c>
      <c r="E31" s="5" t="s">
        <v>32</v>
      </c>
      <c r="F31" s="38">
        <v>2</v>
      </c>
      <c r="G31" s="18">
        <v>1</v>
      </c>
      <c r="H31" s="35">
        <f t="shared" si="0"/>
        <v>0.5</v>
      </c>
      <c r="I31" s="5">
        <v>20374.899999999998</v>
      </c>
      <c r="J31" s="36">
        <f t="shared" si="1"/>
        <v>0.001278899917970172</v>
      </c>
      <c r="K31" s="30"/>
      <c r="L31" s="18"/>
    </row>
    <row r="32" spans="1:12" ht="89.25">
      <c r="A32" s="3">
        <v>7</v>
      </c>
      <c r="B32" s="39" t="s">
        <v>49</v>
      </c>
      <c r="C32" s="18" t="s">
        <v>73</v>
      </c>
      <c r="D32" s="5" t="s">
        <v>20</v>
      </c>
      <c r="E32" s="5" t="s">
        <v>32</v>
      </c>
      <c r="F32" s="38">
        <v>2</v>
      </c>
      <c r="G32" s="18">
        <v>0</v>
      </c>
      <c r="H32" s="35">
        <f t="shared" si="0"/>
        <v>0</v>
      </c>
      <c r="I32" s="5">
        <v>20374.899999999998</v>
      </c>
      <c r="J32" s="36">
        <f t="shared" si="1"/>
        <v>0.001278899917970172</v>
      </c>
      <c r="K32" s="30"/>
      <c r="L32" s="18"/>
    </row>
    <row r="33" spans="1:12" ht="63.75">
      <c r="A33" s="3">
        <v>8</v>
      </c>
      <c r="B33" s="37" t="s">
        <v>36</v>
      </c>
      <c r="C33" s="18" t="s">
        <v>74</v>
      </c>
      <c r="D33" s="5" t="s">
        <v>20</v>
      </c>
      <c r="E33" s="5" t="s">
        <v>32</v>
      </c>
      <c r="F33" s="38">
        <v>1230</v>
      </c>
      <c r="G33" s="18">
        <v>696</v>
      </c>
      <c r="H33" s="35">
        <f t="shared" si="0"/>
        <v>0.57</v>
      </c>
      <c r="I33" s="5">
        <v>1340577</v>
      </c>
      <c r="J33" s="36">
        <f t="shared" si="1"/>
        <v>0.08414587631510828</v>
      </c>
      <c r="K33" s="30"/>
      <c r="L33" s="18"/>
    </row>
    <row r="34" spans="1:12" ht="63.75">
      <c r="A34" s="3">
        <v>9</v>
      </c>
      <c r="B34" s="37" t="s">
        <v>45</v>
      </c>
      <c r="C34" s="18" t="s">
        <v>75</v>
      </c>
      <c r="D34" s="5" t="s">
        <v>46</v>
      </c>
      <c r="E34" s="5" t="s">
        <v>32</v>
      </c>
      <c r="F34" s="38">
        <v>0</v>
      </c>
      <c r="G34" s="18">
        <v>0</v>
      </c>
      <c r="H34" s="35">
        <v>0</v>
      </c>
      <c r="I34" s="5">
        <v>0</v>
      </c>
      <c r="J34" s="36">
        <f t="shared" si="1"/>
        <v>0</v>
      </c>
      <c r="K34" s="30"/>
      <c r="L34" s="18"/>
    </row>
    <row r="35" spans="1:12" ht="51">
      <c r="A35" s="3">
        <v>10</v>
      </c>
      <c r="B35" s="37" t="s">
        <v>37</v>
      </c>
      <c r="C35" s="18" t="s">
        <v>76</v>
      </c>
      <c r="D35" s="18" t="s">
        <v>23</v>
      </c>
      <c r="E35" s="5" t="s">
        <v>32</v>
      </c>
      <c r="F35" s="38">
        <v>20</v>
      </c>
      <c r="G35" s="18">
        <v>10</v>
      </c>
      <c r="H35" s="35">
        <f t="shared" si="0"/>
        <v>0.5</v>
      </c>
      <c r="I35" s="5">
        <v>21798</v>
      </c>
      <c r="J35" s="36">
        <f t="shared" si="1"/>
        <v>0.001368225631139972</v>
      </c>
      <c r="K35" s="30"/>
      <c r="L35" s="18"/>
    </row>
    <row r="36" spans="1:12" ht="51">
      <c r="A36" s="3">
        <v>11</v>
      </c>
      <c r="B36" s="37" t="s">
        <v>38</v>
      </c>
      <c r="C36" s="18" t="s">
        <v>61</v>
      </c>
      <c r="D36" s="5" t="s">
        <v>22</v>
      </c>
      <c r="E36" s="5" t="s">
        <v>32</v>
      </c>
      <c r="F36" s="38">
        <v>200</v>
      </c>
      <c r="G36" s="18">
        <v>77</v>
      </c>
      <c r="H36" s="35">
        <f t="shared" si="0"/>
        <v>0.39</v>
      </c>
      <c r="I36" s="5">
        <v>217980.00000000003</v>
      </c>
      <c r="J36" s="36">
        <f t="shared" si="1"/>
        <v>0.01368225631139972</v>
      </c>
      <c r="K36" s="30"/>
      <c r="L36" s="18"/>
    </row>
    <row r="37" spans="1:12" ht="94.5" customHeight="1">
      <c r="A37" s="3">
        <v>12</v>
      </c>
      <c r="B37" s="37" t="s">
        <v>39</v>
      </c>
      <c r="C37" s="18" t="s">
        <v>77</v>
      </c>
      <c r="D37" s="5" t="s">
        <v>21</v>
      </c>
      <c r="E37" s="5" t="s">
        <v>32</v>
      </c>
      <c r="F37" s="38">
        <v>200</v>
      </c>
      <c r="G37" s="18">
        <v>144</v>
      </c>
      <c r="H37" s="35">
        <f t="shared" si="0"/>
        <v>0.72</v>
      </c>
      <c r="I37" s="5">
        <v>217980.00000000003</v>
      </c>
      <c r="J37" s="36">
        <f t="shared" si="1"/>
        <v>0.01368225631139972</v>
      </c>
      <c r="K37" s="30"/>
      <c r="L37" s="18"/>
    </row>
    <row r="38" spans="1:12" ht="99.75" customHeight="1">
      <c r="A38" s="3">
        <v>13</v>
      </c>
      <c r="B38" s="37" t="s">
        <v>40</v>
      </c>
      <c r="C38" s="18" t="s">
        <v>62</v>
      </c>
      <c r="D38" s="5" t="s">
        <v>20</v>
      </c>
      <c r="E38" s="5" t="s">
        <v>32</v>
      </c>
      <c r="F38" s="38">
        <v>18</v>
      </c>
      <c r="G38" s="18">
        <v>15</v>
      </c>
      <c r="H38" s="35">
        <f t="shared" si="0"/>
        <v>0.83</v>
      </c>
      <c r="I38" s="5">
        <v>1033067.52</v>
      </c>
      <c r="J38" s="36">
        <f t="shared" si="1"/>
        <v>0.06484399759437588</v>
      </c>
      <c r="K38" s="30"/>
      <c r="L38" s="18"/>
    </row>
    <row r="39" spans="1:12" ht="63.75">
      <c r="A39" s="3">
        <v>14</v>
      </c>
      <c r="B39" s="37" t="s">
        <v>41</v>
      </c>
      <c r="C39" s="18" t="s">
        <v>63</v>
      </c>
      <c r="D39" s="5" t="s">
        <v>20</v>
      </c>
      <c r="E39" s="5" t="s">
        <v>32</v>
      </c>
      <c r="F39" s="38">
        <v>18</v>
      </c>
      <c r="G39" s="18">
        <v>15</v>
      </c>
      <c r="H39" s="35">
        <f t="shared" si="0"/>
        <v>0.83</v>
      </c>
      <c r="I39" s="5">
        <v>807781.32</v>
      </c>
      <c r="J39" s="36">
        <f t="shared" si="1"/>
        <v>0.05070314278282776</v>
      </c>
      <c r="K39" s="30"/>
      <c r="L39" s="18"/>
    </row>
    <row r="40" spans="1:12" ht="95.25" customHeight="1">
      <c r="A40" s="3">
        <v>15</v>
      </c>
      <c r="B40" s="37" t="s">
        <v>42</v>
      </c>
      <c r="C40" s="18" t="s">
        <v>78</v>
      </c>
      <c r="D40" s="5" t="s">
        <v>20</v>
      </c>
      <c r="E40" s="5" t="s">
        <v>32</v>
      </c>
      <c r="F40" s="38">
        <v>18</v>
      </c>
      <c r="G40" s="18">
        <v>15</v>
      </c>
      <c r="H40" s="35">
        <f t="shared" si="0"/>
        <v>0.83</v>
      </c>
      <c r="I40" s="5">
        <v>173849.4</v>
      </c>
      <c r="J40" s="36">
        <f t="shared" si="1"/>
        <v>0.010912249061304039</v>
      </c>
      <c r="K40" s="30"/>
      <c r="L40" s="18"/>
    </row>
    <row r="41" spans="1:12" ht="95.25" customHeight="1">
      <c r="A41" s="3">
        <v>16</v>
      </c>
      <c r="B41" s="37" t="s">
        <v>50</v>
      </c>
      <c r="C41" s="18" t="s">
        <v>79</v>
      </c>
      <c r="D41" s="5" t="s">
        <v>20</v>
      </c>
      <c r="E41" s="5" t="s">
        <v>32</v>
      </c>
      <c r="F41" s="38">
        <v>18</v>
      </c>
      <c r="G41" s="18">
        <v>15</v>
      </c>
      <c r="H41" s="35">
        <f t="shared" si="0"/>
        <v>0.83</v>
      </c>
      <c r="I41" s="5">
        <v>80778.42</v>
      </c>
      <c r="J41" s="36">
        <f t="shared" si="1"/>
        <v>0.00507033235558261</v>
      </c>
      <c r="K41" s="30"/>
      <c r="L41" s="18"/>
    </row>
    <row r="42" spans="1:12" ht="95.25" customHeight="1">
      <c r="A42" s="3">
        <v>17</v>
      </c>
      <c r="B42" s="37" t="s">
        <v>51</v>
      </c>
      <c r="C42" s="18" t="s">
        <v>80</v>
      </c>
      <c r="D42" s="5" t="s">
        <v>20</v>
      </c>
      <c r="E42" s="5" t="s">
        <v>32</v>
      </c>
      <c r="F42" s="38">
        <v>5</v>
      </c>
      <c r="G42" s="18">
        <v>3</v>
      </c>
      <c r="H42" s="35">
        <f t="shared" si="0"/>
        <v>0.6</v>
      </c>
      <c r="I42" s="5">
        <v>52890.7</v>
      </c>
      <c r="J42" s="36">
        <f t="shared" si="1"/>
        <v>0.0033198647302016197</v>
      </c>
      <c r="K42" s="30"/>
      <c r="L42" s="18"/>
    </row>
    <row r="43" spans="1:12" ht="95.25" customHeight="1">
      <c r="A43" s="3">
        <v>18</v>
      </c>
      <c r="B43" s="37" t="s">
        <v>52</v>
      </c>
      <c r="C43" s="18" t="s">
        <v>81</v>
      </c>
      <c r="D43" s="5" t="s">
        <v>20</v>
      </c>
      <c r="E43" s="5" t="s">
        <v>32</v>
      </c>
      <c r="F43" s="38">
        <v>5</v>
      </c>
      <c r="G43" s="18">
        <v>0</v>
      </c>
      <c r="H43" s="35">
        <f t="shared" si="0"/>
        <v>0</v>
      </c>
      <c r="I43" s="5">
        <v>52890.7</v>
      </c>
      <c r="J43" s="36">
        <f t="shared" si="1"/>
        <v>0.0033198647302016197</v>
      </c>
      <c r="K43" s="30"/>
      <c r="L43" s="18"/>
    </row>
    <row r="44" spans="1:12" ht="291" customHeight="1">
      <c r="A44" s="3">
        <v>19</v>
      </c>
      <c r="B44" s="37" t="s">
        <v>53</v>
      </c>
      <c r="C44" s="18" t="s">
        <v>64</v>
      </c>
      <c r="D44" s="5" t="s">
        <v>25</v>
      </c>
      <c r="E44" s="5" t="s">
        <v>32</v>
      </c>
      <c r="F44" s="38">
        <v>20</v>
      </c>
      <c r="G44" s="18">
        <v>1</v>
      </c>
      <c r="H44" s="35">
        <f t="shared" si="0"/>
        <v>0.05</v>
      </c>
      <c r="I44" s="40">
        <v>167367</v>
      </c>
      <c r="J44" s="36">
        <f t="shared" si="1"/>
        <v>0.010505359170887407</v>
      </c>
      <c r="K44" s="30"/>
      <c r="L44" s="18"/>
    </row>
    <row r="45" spans="1:12" ht="344.25">
      <c r="A45" s="3">
        <v>20</v>
      </c>
      <c r="B45" s="37" t="s">
        <v>54</v>
      </c>
      <c r="C45" s="18" t="s">
        <v>65</v>
      </c>
      <c r="D45" s="5" t="s">
        <v>25</v>
      </c>
      <c r="E45" s="5" t="s">
        <v>32</v>
      </c>
      <c r="F45" s="38">
        <v>36</v>
      </c>
      <c r="G45" s="18">
        <v>15</v>
      </c>
      <c r="H45" s="35">
        <f t="shared" si="0"/>
        <v>0.42</v>
      </c>
      <c r="I45" s="40">
        <v>304002</v>
      </c>
      <c r="J45" s="36">
        <f t="shared" si="1"/>
        <v>0.019081719805386445</v>
      </c>
      <c r="K45" s="30"/>
      <c r="L45" s="18"/>
    </row>
    <row r="46" spans="1:12" ht="344.25">
      <c r="A46" s="3">
        <v>21</v>
      </c>
      <c r="B46" s="37" t="s">
        <v>55</v>
      </c>
      <c r="C46" s="18" t="s">
        <v>66</v>
      </c>
      <c r="D46" s="5" t="s">
        <v>25</v>
      </c>
      <c r="E46" s="5" t="s">
        <v>32</v>
      </c>
      <c r="F46" s="38">
        <v>48</v>
      </c>
      <c r="G46" s="18">
        <v>36</v>
      </c>
      <c r="H46" s="35">
        <f t="shared" si="0"/>
        <v>0.75</v>
      </c>
      <c r="I46" s="40">
        <v>401680.8</v>
      </c>
      <c r="J46" s="36">
        <f t="shared" si="1"/>
        <v>0.025212862010129775</v>
      </c>
      <c r="K46" s="31"/>
      <c r="L46" s="18"/>
    </row>
    <row r="47" spans="1:12" ht="12.75">
      <c r="A47" s="3"/>
      <c r="B47" s="8"/>
      <c r="C47" s="8"/>
      <c r="D47" s="3"/>
      <c r="E47" s="8"/>
      <c r="F47" s="41">
        <f>SUM(F26:F46)</f>
        <v>2001</v>
      </c>
      <c r="G47" s="42">
        <f>SUM(G26:G46)</f>
        <v>1175</v>
      </c>
      <c r="H47" s="42">
        <f>SUM(H26:H46)</f>
        <v>12.1</v>
      </c>
      <c r="I47" s="42">
        <f>SUM(I26:I46)</f>
        <v>15931582.849999998</v>
      </c>
      <c r="J47" s="42">
        <f>SUM(J26:J46)</f>
        <v>0.9999999999999999</v>
      </c>
      <c r="K47" s="9"/>
      <c r="L47" s="9"/>
    </row>
    <row r="48" spans="6:7" ht="12.75">
      <c r="F48" s="43"/>
      <c r="G48" s="43"/>
    </row>
  </sheetData>
  <sheetProtection/>
  <mergeCells count="27">
    <mergeCell ref="K26:K46"/>
    <mergeCell ref="A13:G13"/>
    <mergeCell ref="A14:G14"/>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E23:E24"/>
    <mergeCell ref="G23:G24"/>
    <mergeCell ref="F2:F4"/>
    <mergeCell ref="A6:G6"/>
    <mergeCell ref="A21:G21"/>
    <mergeCell ref="A10:G10"/>
    <mergeCell ref="A11:G11"/>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2022-07-04T12:09:41Z</cp:lastPrinted>
  <dcterms:created xsi:type="dcterms:W3CDTF">2016-02-04T06:52:46Z</dcterms:created>
  <dcterms:modified xsi:type="dcterms:W3CDTF">2022-07-22T09:11:01Z</dcterms:modified>
  <cp:category/>
  <cp:version/>
  <cp:contentType/>
  <cp:contentStatus/>
</cp:coreProperties>
</file>