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9435"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<sst xmlns="http://schemas.openxmlformats.org/spreadsheetml/2006/main" count="360" uniqueCount="171">
  <si>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</si>
  <si>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</si>
  <si>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</si>
  <si>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</si>
  <si>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</si>
  <si>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</si>
  <si>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</si>
  <si>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</si>
  <si>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</si>
  <si>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</si>
  <si>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</si>
  <si>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</si>
  <si>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</si>
  <si>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</si>
  <si>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</si>
  <si>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</si>
  <si>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</si>
  <si>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</si>
  <si>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</si>
  <si>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</si>
  <si>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</si>
  <si>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</si>
  <si>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</si>
  <si>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Гражданин при отсутствии работы и средств к существованию</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</si>
  <si>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</si>
  <si>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</si>
  <si>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</si>
  <si>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rPr>
        <b/>
        <sz val="11"/>
        <rFont val="Times New Roman"/>
        <family val="1"/>
      </rPr>
      <t>Государственная услуга 2</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</si>
  <si>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3</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</si>
  <si>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4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</si>
  <si>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t>22879000Р69100400001001</t>
  </si>
  <si>
    <t>"Комплексный центр социального обслуживания населения" Кесовогорского района</t>
  </si>
  <si>
    <t>880000О.99.0.АЭ22АА10000</t>
  </si>
  <si>
    <t>880000О.99.0.АЭ26АА19000</t>
  </si>
  <si>
    <t>880000О.99.0.АЭ26АА28000</t>
  </si>
  <si>
    <t>880000О.99.0.АЭ22АА19000</t>
  </si>
  <si>
    <t>880000О.99.0.АЭ22АА28000</t>
  </si>
  <si>
    <t>870000О.99.0.АЭ20АА01000</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</si>
  <si>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</si>
  <si>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t>870000О.99.0.АЭ25АА73000</t>
  </si>
  <si>
    <t>870000О.99.0.АЭ25АА76000</t>
  </si>
  <si>
    <t>Человек</t>
  </si>
  <si>
    <t>870000О.99.0.АЭ25АА79000</t>
  </si>
  <si>
    <t>880000О.99.0.АЭ26АА10000</t>
  </si>
  <si>
    <t>Наименование государственной услуги (работы)</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</si>
  <si>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</si>
  <si>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показателя объема государственной услуги (работы)</t>
  </si>
  <si>
    <t>Единица измерения показателя государственной услуги (работы)</t>
  </si>
  <si>
    <r>
      <t>Индекс достижения показателей объема государственной услуги, выполнения работы (</t>
    </r>
    <r>
      <rPr>
        <sz val="11"/>
        <color indexed="12"/>
        <rFont val="Times New Roman"/>
        <family val="1"/>
      </rPr>
      <t>7</t>
    </r>
    <r>
      <rPr>
        <sz val="11"/>
        <color indexed="8"/>
        <rFont val="Times New Roman"/>
        <family val="1"/>
      </rPr>
      <t xml:space="preserve"> / </t>
    </r>
    <r>
      <rPr>
        <sz val="11"/>
        <color indexed="12"/>
        <rFont val="Times New Roman"/>
        <family val="1"/>
      </rPr>
      <t>6</t>
    </r>
    <r>
      <rPr>
        <sz val="11"/>
        <color indexed="8"/>
        <rFont val="Times New Roman"/>
        <family val="1"/>
      </rPr>
      <t>)</t>
    </r>
  </si>
  <si>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</si>
  <si>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</si>
  <si>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r>
      <rPr>
        <b/>
        <sz val="11"/>
        <rFont val="Times New Roman"/>
        <family val="1"/>
      </rPr>
      <t xml:space="preserve">Государственная услуга 5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</si>
  <si>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</si>
  <si>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</si>
  <si>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Государственная услуга 8</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</si>
  <si>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9</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</si>
  <si>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1"/>
        <rFont val="Times New Roman"/>
        <family val="1"/>
      </rPr>
      <t xml:space="preserve">Государственная услуга 10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</si>
  <si>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t xml:space="preserve">Государтвенная работа 1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</si>
  <si>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за отчетный период с </t>
    </r>
    <r>
      <rPr>
        <b/>
        <u val="single"/>
        <sz val="16"/>
        <color indexed="56"/>
        <rFont val="Times New Roman"/>
        <family val="1"/>
      </rPr>
      <t>01.01.2021</t>
    </r>
    <r>
      <rPr>
        <b/>
        <sz val="16"/>
        <color indexed="10"/>
        <rFont val="Times New Roman"/>
        <family val="1"/>
      </rPr>
      <t xml:space="preserve"> </t>
    </r>
    <r>
      <rPr>
        <sz val="11"/>
        <color indexed="8"/>
        <rFont val="Times New Roman"/>
        <family val="1"/>
      </rPr>
      <t xml:space="preserve">по </t>
    </r>
    <r>
      <rPr>
        <sz val="16"/>
        <color indexed="8"/>
        <rFont val="Times New Roman"/>
        <family val="1"/>
      </rPr>
      <t>30</t>
    </r>
    <r>
      <rPr>
        <b/>
        <u val="single"/>
        <sz val="16"/>
        <color indexed="56"/>
        <rFont val="Times New Roman"/>
        <family val="1"/>
      </rPr>
      <t>.12.2021</t>
    </r>
  </si>
  <si>
    <t>______________Гнусова Е.В.
 "21"  февраля 2022 г.</t>
  </si>
  <si>
    <t>Засместитель Министра социальной защиты населения Тверской области
_______________            И.Ю.Петрова
"25" февраля 2022 г.</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</si>
  <si>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</si>
  <si>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</si>
  <si>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</si>
  <si>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</si>
  <si>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</si>
  <si>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</si>
  <si>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</si>
  <si>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 xml:space="preserve">                     </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</si>
  <si>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</si>
  <si>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</si>
  <si>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Показатель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</si>
  <si>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</si>
  <si>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</si>
  <si>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</si>
  <si>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</si>
  <si>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 xml:space="preserve">Характеристика причин отклонения показателя качества государственной услуги (работы) от нормативного значения
</t>
  </si>
  <si>
    <t>наименование</t>
  </si>
  <si>
    <t>единица измерения</t>
  </si>
  <si>
    <t>гр. 9 = гр. 7 / гр. 6</t>
  </si>
  <si>
    <t>1.1</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</si>
  <si>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</si>
  <si>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</si>
  <si>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1.2</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</si>
  <si>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</si>
  <si>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1.3</t>
  </si>
  <si>
    <t>Количество нарушений санитарного законодательства в отчетном году, выявленных при проведении проверок</t>
  </si>
  <si>
    <t>едениц</t>
  </si>
  <si>
    <t>1.4</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</si>
  <si>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</si>
  <si>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1.5</t>
  </si>
  <si>
    <t>Удовлетворенность получателей социальных услуг в оказанных социальных услугах</t>
  </si>
  <si>
    <t>1.6</t>
  </si>
  <si>
    <t>Укомплектование организации специалистами, оказывающими социальные услуги</t>
  </si>
  <si>
    <t>2.1</t>
  </si>
  <si>
    <t>2.2</t>
  </si>
  <si>
    <r>
      <rPr>
        <b/>
        <sz val="10"/>
        <rFont val="Times New Roman"/>
        <family val="1"/>
      </rPr>
      <t>Государственная услуга 2</t>
    </r>
    <r>
      <rPr>
        <sz val="10"/>
        <rFont val="Times New Roman"/>
        <family val="1"/>
      </rPr>
      <t xml:space="preserve"> (Предоставление социального обслуживания в форме на дому (условия оказание - очное) </t>
    </r>
    <r>
      <rPr>
        <b/>
        <i/>
        <sz val="10"/>
        <rFont val="Times New Roman"/>
        <family val="1"/>
      </rPr>
      <t>предоставление социально-бытовых услуг)</t>
    </r>
  </si>
  <si>
    <t>2.3</t>
  </si>
  <si>
    <t>2.4</t>
  </si>
  <si>
    <t>2.5</t>
  </si>
  <si>
    <t>2.6</t>
  </si>
  <si>
    <t>3.1</t>
  </si>
  <si>
    <r>
      <rPr>
        <b/>
        <sz val="10"/>
        <rFont val="Times New Roman"/>
        <family val="1"/>
      </rPr>
      <t>Государственная услуга 3</t>
    </r>
    <r>
      <rPr>
        <sz val="10"/>
        <rFont val="Times New Roman"/>
        <family val="1"/>
      </rPr>
      <t xml:space="preserve"> (Предоставление социального обслуживания в форме на дому (условия оказание - очное) </t>
    </r>
    <r>
      <rPr>
        <b/>
        <i/>
        <sz val="10"/>
        <rFont val="Times New Roman"/>
        <family val="1"/>
      </rPr>
      <t>предоставление социально-медицинских услуг)</t>
    </r>
  </si>
  <si>
    <t>3.2</t>
  </si>
  <si>
    <t>3.3</t>
  </si>
  <si>
    <t>3.4</t>
  </si>
  <si>
    <t>3.5</t>
  </si>
  <si>
    <t>3.6</t>
  </si>
  <si>
    <t>4.1</t>
  </si>
  <si>
    <r>
      <rPr>
        <b/>
        <sz val="10"/>
        <rFont val="Times New Roman"/>
        <family val="1"/>
      </rPr>
      <t xml:space="preserve">Государственная услуга 4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социально-психологических услуг)</t>
    </r>
  </si>
  <si>
    <t>4.2</t>
  </si>
  <si>
    <t>4.3</t>
  </si>
  <si>
    <t>4.4</t>
  </si>
  <si>
    <t>4.5</t>
  </si>
  <si>
    <t>4.6</t>
  </si>
  <si>
    <t>5.1</t>
  </si>
  <si>
    <t>5.2</t>
  </si>
  <si>
    <t>5.3</t>
  </si>
  <si>
    <t>5.4</t>
  </si>
  <si>
    <t>5.5</t>
  </si>
  <si>
    <t>5.6</t>
  </si>
  <si>
    <t>6.1</t>
  </si>
  <si>
    <r>
      <rPr>
        <b/>
        <sz val="10"/>
        <rFont val="Times New Roman"/>
        <family val="1"/>
      </rPr>
      <t xml:space="preserve">Государственная услуга 6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</si>
  <si>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t>6.2</t>
  </si>
  <si>
    <t>6.3</t>
  </si>
  <si>
    <t>6.4</t>
  </si>
  <si>
    <t>6.5</t>
  </si>
  <si>
    <t>6.6</t>
  </si>
  <si>
    <t>7.1</t>
  </si>
  <si>
    <r>
      <rPr>
        <b/>
        <sz val="10"/>
        <rFont val="Times New Roman"/>
        <family val="1"/>
      </rPr>
      <t xml:space="preserve">Государственная услуга 7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</si>
  <si>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t>7.2</t>
  </si>
  <si>
    <t>7.3</t>
  </si>
  <si>
    <t>7.4</t>
  </si>
  <si>
    <t>7.5</t>
  </si>
  <si>
    <t>7.6</t>
  </si>
  <si>
    <t>8.1</t>
  </si>
  <si>
    <t>8.2</t>
  </si>
  <si>
    <t>8.3</t>
  </si>
  <si>
    <t>8.4</t>
  </si>
  <si>
    <t>8.5</t>
  </si>
  <si>
    <t>8.6</t>
  </si>
  <si>
    <t>9.1</t>
  </si>
  <si>
    <t>9.2</t>
  </si>
  <si>
    <t>9.3</t>
  </si>
  <si>
    <t>9.4</t>
  </si>
  <si>
    <t>9.5</t>
  </si>
  <si>
    <t>9.6</t>
  </si>
  <si>
    <t>10.1</t>
  </si>
  <si>
    <t>10.2</t>
  </si>
  <si>
    <t>10.3</t>
  </si>
  <si>
    <t>10.4</t>
  </si>
  <si>
    <t>10.5</t>
  </si>
  <si>
    <t>10.6</t>
  </si>
  <si>
    <t>11.1</t>
  </si>
  <si>
    <t>11.2</t>
  </si>
  <si>
    <t>11.3</t>
  </si>
  <si>
    <t>11.4</t>
  </si>
  <si>
    <r>
      <t xml:space="preserve">Государтвенная работа 1 </t>
    </r>
    <r>
      <rPr>
        <sz val="10"/>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</si>
  <si>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</si>
  <si>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</si>
  <si>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</si>
  <si>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</si>
  <si>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</si>
  <si>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</si>
  <si>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r>
      <rPr>
        <b/>
        <sz val="10"/>
        <rFont val="Times New Roman"/>
        <family val="1"/>
      </rPr>
      <t>Государственная услуга 1</t>
    </r>
    <r>
      <rPr>
        <sz val="10"/>
        <rFont val="Times New Roman"/>
        <family val="1"/>
      </rPr>
      <t xml:space="preserve">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</si>
  <si>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0"/>
        <rFont val="Times New Roman"/>
        <family val="1"/>
      </rPr>
      <t xml:space="preserve">Государственная услуга 5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</si>
  <si>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rPr>
        <b/>
        <sz val="10"/>
        <rFont val="Times New Roman"/>
        <family val="1"/>
      </rPr>
      <t>Государственная услуга 8</t>
    </r>
    <r>
      <rPr>
        <sz val="10"/>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</si>
  <si>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0"/>
        <rFont val="Times New Roman"/>
        <family val="1"/>
      </rPr>
      <t>Государственная услуга 9</t>
    </r>
    <r>
      <rPr>
        <sz val="10"/>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</si>
  <si>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0"/>
        <rFont val="Times New Roman"/>
        <family val="1"/>
      </rPr>
      <t xml:space="preserve">Государственная услуга 10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социально-психологических услуг)</t>
    </r>
  </si>
  <si>
    <t>Снижение потребности в данном виде социальных услуг</t>
  </si>
  <si>
    <t>увеличение потребности  в данном виде социальных услуг</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</si>
</sst>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s>
  <fonts count="69">
    <font>
      <sz val="11"/>
      <color theme="1"/>
      <name val="Calibri"/>
      <family val="2"/>
    </font>
    <font>
      <sz val="11"/>
      <color indexed="8"/>
      <name val="Calibri"/>
      <family val="2"/>
    </font>
    <font>
      <sz val="11"/>
      <color indexed="8"/>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b/>
      <u val="single"/>
      <sz val="16"/>
      <color indexed="56"/>
      <name val="Times New Roman"/>
      <family val="1"/>
    </font>
    <font>
      <b/>
      <sz val="16"/>
      <color indexed="10"/>
      <name val="Times New Roman"/>
      <family val="1"/>
    </font>
    <font>
      <b/>
      <u val="single"/>
      <sz val="11"/>
      <color indexed="10"/>
      <name val="Times New Roman"/>
      <family val="1"/>
    </font>
    <font>
      <b/>
      <i/>
      <sz val="11"/>
      <name val="Times New Roman"/>
      <family val="1"/>
    </font>
    <font>
      <sz val="12"/>
      <color indexed="8"/>
      <name val="Times New Roman"/>
      <family val="1"/>
    </font>
    <font>
      <sz val="12"/>
      <color indexed="10"/>
      <name val="Calibri"/>
      <family val="2"/>
    </font>
    <font>
      <b/>
      <sz val="12"/>
      <color indexed="10"/>
      <name val="Calibri"/>
      <family val="2"/>
    </font>
    <font>
      <b/>
      <u val="single"/>
      <sz val="11"/>
      <name val="Times New Roman"/>
      <family val="1"/>
    </font>
    <font>
      <sz val="16"/>
      <color indexed="8"/>
      <name val="Times New Roman"/>
      <family val="1"/>
    </font>
    <font>
      <sz val="11"/>
      <color indexed="12"/>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0"/>
      <color indexed="8"/>
      <name val="Times New Roman"/>
      <family val="1"/>
    </font>
    <font>
      <b/>
      <sz val="10"/>
      <name val="Times New Roman"/>
      <family val="1"/>
    </font>
    <font>
      <sz val="10"/>
      <name val="Times New Roman"/>
      <family val="1"/>
    </font>
    <font>
      <b/>
      <i/>
      <sz val="10"/>
      <name val="Times New Roman"/>
      <family val="1"/>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theme="1"/>
      <name val="Times New Roman"/>
      <family val="1"/>
    </font>
    <font>
      <sz val="10"/>
      <color theme="1"/>
      <name val="Times New Roman"/>
      <family val="1"/>
    </font>
    <font>
      <b/>
      <sz val="10"/>
      <color theme="1"/>
      <name val="Times New Roman"/>
      <family val="1"/>
    </font>
    <font>
      <sz val="10"/>
      <color rgb="FF00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color indexed="63"/>
      </bottom>
    </border>
    <border>
      <left style="thin"/>
      <right style="thin"/>
      <top>
        <color indexed="63"/>
      </top>
      <bottom style="thin"/>
    </border>
    <border>
      <left style="thin">
        <color rgb="FF000000"/>
      </left>
      <right style="thin">
        <color rgb="FF000000"/>
      </right>
      <top style="thin">
        <color rgb="FF000000"/>
      </top>
      <bottom/>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6" fillId="0" borderId="0">
      <alignment/>
      <protection/>
    </xf>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7" fillId="25" borderId="1" applyNumberFormat="0" applyAlignment="0" applyProtection="0"/>
    <xf numFmtId="0" fontId="48" fillId="26" borderId="2" applyNumberFormat="0" applyAlignment="0" applyProtection="0"/>
    <xf numFmtId="0" fontId="49" fillId="26" borderId="1" applyNumberFormat="0" applyAlignment="0" applyProtection="0"/>
    <xf numFmtId="0" fontId="50"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7" borderId="7" applyNumberFormat="0" applyAlignment="0" applyProtection="0"/>
    <xf numFmtId="0" fontId="56" fillId="0" borderId="0" applyNumberFormat="0" applyFill="0" applyBorder="0" applyAlignment="0" applyProtection="0"/>
    <xf numFmtId="0" fontId="57" fillId="28" borderId="0" applyNumberFormat="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63" fillId="31" borderId="0" applyNumberFormat="0" applyBorder="0" applyAlignment="0" applyProtection="0"/>
  </cellStyleXfs>
  <cellXfs count="96">
    <xf numFmtId="0" fontId="0" fillId="0" borderId="0" xfId="0" applyFont="1" applyAlignment="1">
      <alignment/>
    </xf>
    <xf numFmtId="0" fontId="2" fillId="0" borderId="10" xfId="0" applyFont="1" applyFill="1" applyBorder="1" applyAlignment="1">
      <alignment horizontal="center" vertical="center" wrapText="1"/>
    </xf>
    <xf numFmtId="0" fontId="0" fillId="0" borderId="0" xfId="0" applyFont="1" applyFill="1" applyAlignment="1">
      <alignment/>
    </xf>
    <xf numFmtId="0" fontId="5" fillId="0" borderId="0" xfId="0" applyFont="1" applyFill="1" applyAlignment="1">
      <alignment wrapText="1"/>
    </xf>
    <xf numFmtId="0" fontId="64" fillId="0" borderId="11" xfId="0" applyNumberFormat="1" applyFont="1" applyFill="1" applyBorder="1" applyAlignment="1">
      <alignment horizontal="center" vertical="center" wrapText="1"/>
    </xf>
    <xf numFmtId="0" fontId="0" fillId="0" borderId="0" xfId="0" applyFill="1" applyAlignment="1">
      <alignment/>
    </xf>
    <xf numFmtId="0" fontId="10" fillId="0" borderId="10" xfId="0" applyFont="1" applyFill="1" applyBorder="1" applyAlignment="1">
      <alignment horizontal="center" vertical="center" wrapText="1"/>
    </xf>
    <xf numFmtId="189" fontId="2" fillId="0" borderId="10" xfId="0" applyNumberFormat="1" applyFont="1" applyFill="1" applyBorder="1" applyAlignment="1">
      <alignment horizontal="center" vertical="center" wrapText="1"/>
    </xf>
    <xf numFmtId="4" fontId="8" fillId="0" borderId="10" xfId="0" applyNumberFormat="1" applyFont="1" applyFill="1" applyBorder="1" applyAlignment="1">
      <alignment vertical="center" wrapText="1"/>
    </xf>
    <xf numFmtId="0" fontId="8" fillId="0" borderId="10" xfId="0" applyFont="1" applyFill="1" applyBorder="1" applyAlignment="1">
      <alignment vertical="center" wrapText="1"/>
    </xf>
    <xf numFmtId="4" fontId="3"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3" fillId="0" borderId="0" xfId="0" applyFont="1" applyFill="1" applyAlignment="1">
      <alignment wrapText="1"/>
    </xf>
    <xf numFmtId="0" fontId="0" fillId="0" borderId="0" xfId="0" applyFill="1" applyAlignment="1">
      <alignment wrapText="1"/>
    </xf>
    <xf numFmtId="0" fontId="5" fillId="0" borderId="0" xfId="0" applyFont="1" applyFill="1" applyAlignment="1">
      <alignment horizontal="right"/>
    </xf>
    <xf numFmtId="0" fontId="2" fillId="0" borderId="0" xfId="0" applyFont="1" applyFill="1" applyAlignment="1">
      <alignment horizontal="left" vertical="top" wrapText="1"/>
    </xf>
    <xf numFmtId="0" fontId="0" fillId="0" borderId="0" xfId="0" applyFill="1" applyAlignment="1">
      <alignment horizontal="left" wrapText="1"/>
    </xf>
    <xf numFmtId="0" fontId="2" fillId="0" borderId="0" xfId="0" applyFont="1" applyFill="1" applyAlignment="1">
      <alignment horizontal="left" wrapText="1"/>
    </xf>
    <xf numFmtId="0" fontId="16" fillId="0" borderId="0" xfId="0" applyFont="1" applyFill="1" applyAlignment="1">
      <alignment horizontal="left" vertical="top" wrapText="1"/>
    </xf>
    <xf numFmtId="0" fontId="2" fillId="0" borderId="12"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9" fontId="1" fillId="0" borderId="0" xfId="58" applyFont="1" applyFill="1" applyAlignment="1">
      <alignment/>
    </xf>
    <xf numFmtId="0" fontId="0" fillId="0" borderId="0" xfId="0" applyFill="1" applyBorder="1" applyAlignment="1">
      <alignment/>
    </xf>
    <xf numFmtId="0" fontId="16" fillId="0" borderId="0" xfId="0" applyFont="1" applyFill="1" applyAlignment="1">
      <alignment vertical="top" wrapText="1"/>
    </xf>
    <xf numFmtId="4" fontId="2" fillId="0" borderId="10" xfId="0" applyNumberFormat="1" applyFont="1" applyFill="1" applyBorder="1" applyAlignment="1">
      <alignment horizontal="center" vertical="center" wrapText="1"/>
    </xf>
    <xf numFmtId="0" fontId="6" fillId="0" borderId="10" xfId="0" applyFont="1" applyFill="1" applyBorder="1" applyAlignment="1">
      <alignment vertical="center" wrapText="1"/>
    </xf>
    <xf numFmtId="0" fontId="7" fillId="0" borderId="10" xfId="0" applyFont="1" applyFill="1" applyBorder="1" applyAlignment="1">
      <alignment vertical="center" wrapText="1"/>
    </xf>
    <xf numFmtId="0" fontId="2" fillId="0" borderId="0" xfId="0" applyFont="1" applyAlignment="1">
      <alignment horizontal="left" wrapText="1"/>
    </xf>
    <xf numFmtId="0" fontId="2" fillId="0" borderId="13" xfId="0" applyFont="1" applyFill="1" applyBorder="1" applyAlignment="1">
      <alignment horizontal="center" vertical="center" wrapText="1"/>
    </xf>
    <xf numFmtId="49" fontId="64" fillId="0" borderId="14" xfId="0" applyNumberFormat="1" applyFont="1" applyFill="1" applyBorder="1" applyAlignment="1">
      <alignment horizontal="center" vertical="center" wrapText="1"/>
    </xf>
    <xf numFmtId="0" fontId="65" fillId="0" borderId="12" xfId="0" applyFont="1" applyBorder="1" applyAlignment="1">
      <alignment horizontal="center" vertical="center" wrapText="1"/>
    </xf>
    <xf numFmtId="0" fontId="65" fillId="0" borderId="13" xfId="0" applyFont="1" applyBorder="1" applyAlignment="1">
      <alignment horizontal="center" vertical="center" wrapText="1"/>
    </xf>
    <xf numFmtId="0" fontId="5" fillId="0" borderId="0" xfId="0" applyFont="1" applyFill="1" applyAlignment="1">
      <alignment horizontal="center" vertical="center"/>
    </xf>
    <xf numFmtId="0" fontId="2" fillId="0" borderId="0" xfId="0" applyFont="1" applyFill="1" applyAlignment="1">
      <alignment horizontal="center" vertical="center"/>
    </xf>
    <xf numFmtId="0" fontId="18"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7" fillId="0" borderId="15" xfId="0" applyFont="1" applyFill="1" applyBorder="1" applyAlignment="1">
      <alignment horizontal="left" vertical="top"/>
    </xf>
    <xf numFmtId="0" fontId="0" fillId="0" borderId="16" xfId="0" applyFill="1" applyBorder="1" applyAlignment="1">
      <alignment horizontal="center"/>
    </xf>
    <xf numFmtId="0" fontId="9" fillId="0" borderId="12"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15" fillId="0" borderId="0" xfId="0" applyFont="1" applyFill="1" applyAlignment="1">
      <alignment horizontal="left" vertical="top"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4" fontId="15"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0" fontId="66" fillId="0" borderId="0" xfId="0" applyFont="1" applyFill="1" applyAlignment="1">
      <alignment/>
    </xf>
    <xf numFmtId="0" fontId="67" fillId="0" borderId="0" xfId="0" applyFont="1" applyFill="1" applyAlignment="1">
      <alignment wrapText="1"/>
    </xf>
    <xf numFmtId="2" fontId="66" fillId="0" borderId="0" xfId="0" applyNumberFormat="1" applyFont="1" applyFill="1" applyAlignment="1">
      <alignment/>
    </xf>
    <xf numFmtId="4" fontId="66" fillId="0" borderId="0" xfId="0" applyNumberFormat="1" applyFont="1" applyFill="1" applyAlignment="1">
      <alignment/>
    </xf>
    <xf numFmtId="0" fontId="40" fillId="32" borderId="0" xfId="0" applyFont="1" applyFill="1" applyAlignment="1">
      <alignment horizontal="center" vertical="center"/>
    </xf>
    <xf numFmtId="0" fontId="66" fillId="32" borderId="0" xfId="0" applyFont="1" applyFill="1" applyAlignment="1">
      <alignment/>
    </xf>
    <xf numFmtId="0" fontId="66" fillId="0" borderId="0" xfId="0" applyFont="1" applyAlignment="1">
      <alignment/>
    </xf>
    <xf numFmtId="0" fontId="40" fillId="32" borderId="10" xfId="0" applyFont="1" applyFill="1" applyBorder="1" applyAlignment="1">
      <alignment horizontal="center" vertical="center" wrapText="1"/>
    </xf>
    <xf numFmtId="2" fontId="42" fillId="0" borderId="10" xfId="0" applyNumberFormat="1" applyFont="1" applyFill="1" applyBorder="1" applyAlignment="1">
      <alignment horizontal="center" vertical="center" wrapText="1"/>
    </xf>
    <xf numFmtId="186" fontId="42" fillId="0" borderId="10" xfId="0" applyNumberFormat="1" applyFont="1" applyFill="1" applyBorder="1" applyAlignment="1">
      <alignment horizontal="center" wrapText="1"/>
    </xf>
    <xf numFmtId="0" fontId="40" fillId="32" borderId="10" xfId="0" applyFont="1" applyFill="1" applyBorder="1" applyAlignment="1">
      <alignment horizontal="center" vertical="center" wrapText="1"/>
    </xf>
    <xf numFmtId="0" fontId="40" fillId="32" borderId="18" xfId="0" applyFont="1" applyFill="1" applyBorder="1" applyAlignment="1">
      <alignment horizontal="center" vertical="center" wrapText="1"/>
    </xf>
    <xf numFmtId="0" fontId="40" fillId="32" borderId="19" xfId="0" applyFont="1" applyFill="1" applyBorder="1" applyAlignment="1">
      <alignment horizontal="center" vertical="center" wrapText="1"/>
    </xf>
    <xf numFmtId="0" fontId="40" fillId="32" borderId="12" xfId="0" applyFont="1" applyFill="1" applyBorder="1" applyAlignment="1">
      <alignment horizontal="center" vertical="center" wrapText="1"/>
    </xf>
    <xf numFmtId="0" fontId="40" fillId="0" borderId="12" xfId="0" applyFont="1" applyFill="1" applyBorder="1" applyAlignment="1">
      <alignment vertical="center" wrapText="1"/>
    </xf>
    <xf numFmtId="0" fontId="66" fillId="0" borderId="10" xfId="0" applyFont="1" applyFill="1" applyBorder="1" applyAlignment="1">
      <alignment horizontal="center" vertical="center" wrapText="1"/>
    </xf>
    <xf numFmtId="0" fontId="40" fillId="32" borderId="13" xfId="0" applyFont="1" applyFill="1" applyBorder="1" applyAlignment="1">
      <alignment horizontal="center" vertical="center" wrapText="1"/>
    </xf>
    <xf numFmtId="0" fontId="40" fillId="32" borderId="13" xfId="0" applyFont="1" applyFill="1" applyBorder="1" applyAlignment="1">
      <alignment horizontal="center" vertical="center" wrapText="1"/>
    </xf>
    <xf numFmtId="0" fontId="40" fillId="0" borderId="13" xfId="0" applyFont="1" applyFill="1" applyBorder="1" applyAlignment="1">
      <alignment vertical="center" wrapText="1"/>
    </xf>
    <xf numFmtId="0" fontId="40" fillId="0" borderId="10" xfId="0" applyFont="1" applyFill="1" applyBorder="1" applyAlignment="1">
      <alignment horizontal="center" vertical="center" wrapText="1"/>
    </xf>
    <xf numFmtId="49" fontId="40" fillId="32" borderId="10" xfId="0" applyNumberFormat="1" applyFont="1" applyFill="1" applyBorder="1" applyAlignment="1">
      <alignment horizontal="center" vertical="center" wrapText="1"/>
    </xf>
    <xf numFmtId="0" fontId="68" fillId="0" borderId="14" xfId="0" applyNumberFormat="1" applyFont="1" applyFill="1" applyBorder="1" applyAlignment="1">
      <alignment horizontal="center" vertical="center" wrapText="1"/>
    </xf>
    <xf numFmtId="0" fontId="43" fillId="0" borderId="10" xfId="0" applyFont="1" applyFill="1" applyBorder="1" applyAlignment="1">
      <alignment horizontal="left" vertical="center" wrapText="1"/>
    </xf>
    <xf numFmtId="0" fontId="40" fillId="32" borderId="10" xfId="0" applyFont="1" applyFill="1" applyBorder="1" applyAlignment="1">
      <alignment vertical="center" wrapText="1"/>
    </xf>
    <xf numFmtId="0" fontId="40" fillId="33" borderId="20" xfId="0" applyFont="1" applyFill="1" applyBorder="1" applyAlignment="1">
      <alignment horizontal="center" vertical="center" wrapText="1"/>
    </xf>
    <xf numFmtId="0" fontId="66" fillId="0" borderId="10" xfId="0" applyFont="1" applyFill="1" applyBorder="1" applyAlignment="1">
      <alignment horizontal="center" vertical="center"/>
    </xf>
    <xf numFmtId="2" fontId="43" fillId="0" borderId="10" xfId="0" applyNumberFormat="1" applyFont="1" applyFill="1" applyBorder="1" applyAlignment="1">
      <alignment horizontal="center" vertical="center" wrapText="1"/>
    </xf>
    <xf numFmtId="0" fontId="43" fillId="32" borderId="10" xfId="0" applyFont="1" applyFill="1" applyBorder="1" applyAlignment="1">
      <alignment horizontal="center" vertical="center" wrapText="1"/>
    </xf>
    <xf numFmtId="0" fontId="43" fillId="32" borderId="10" xfId="0" applyFont="1" applyFill="1" applyBorder="1" applyAlignment="1">
      <alignment horizontal="left" vertical="top" wrapText="1"/>
    </xf>
    <xf numFmtId="0" fontId="66" fillId="0" borderId="10" xfId="0" applyFont="1" applyFill="1" applyBorder="1" applyAlignment="1">
      <alignment/>
    </xf>
    <xf numFmtId="0" fontId="42" fillId="0" borderId="10" xfId="0" applyFont="1" applyFill="1" applyBorder="1" applyAlignment="1">
      <alignment horizontal="left" vertical="center" wrapText="1"/>
    </xf>
    <xf numFmtId="0" fontId="40" fillId="32" borderId="10" xfId="0" applyFont="1" applyFill="1" applyBorder="1" applyAlignment="1">
      <alignment horizontal="left" vertical="center" wrapText="1"/>
    </xf>
    <xf numFmtId="0" fontId="66" fillId="32" borderId="10" xfId="0" applyFont="1" applyFill="1" applyBorder="1" applyAlignment="1">
      <alignment horizontal="center" vertical="center"/>
    </xf>
    <xf numFmtId="0" fontId="66" fillId="32" borderId="10" xfId="0" applyFont="1" applyFill="1" applyBorder="1" applyAlignment="1">
      <alignment/>
    </xf>
    <xf numFmtId="0" fontId="66" fillId="0" borderId="10" xfId="0" applyFont="1" applyFill="1" applyBorder="1" applyAlignment="1">
      <alignment horizontal="center" vertical="center" wrapText="1"/>
    </xf>
    <xf numFmtId="0" fontId="43" fillId="32" borderId="10" xfId="0" applyFont="1" applyFill="1" applyBorder="1" applyAlignment="1">
      <alignment horizontal="center" vertical="top" wrapText="1"/>
    </xf>
    <xf numFmtId="0" fontId="66" fillId="32" borderId="10" xfId="0" applyFont="1" applyFill="1" applyBorder="1" applyAlignment="1">
      <alignment vertical="center"/>
    </xf>
    <xf numFmtId="0" fontId="66" fillId="0" borderId="10" xfId="0" applyFont="1" applyFill="1" applyBorder="1" applyAlignment="1">
      <alignment vertical="center"/>
    </xf>
    <xf numFmtId="49" fontId="66" fillId="32" borderId="10" xfId="0" applyNumberFormat="1" applyFont="1" applyFill="1" applyBorder="1" applyAlignment="1">
      <alignment horizontal="center" vertical="center"/>
    </xf>
    <xf numFmtId="0" fontId="43" fillId="0" borderId="10" xfId="0" applyFont="1" applyFill="1" applyBorder="1" applyAlignment="1">
      <alignment horizontal="center" vertical="center"/>
    </xf>
    <xf numFmtId="49" fontId="68" fillId="0" borderId="14" xfId="0" applyNumberFormat="1" applyFont="1" applyFill="1" applyBorder="1" applyAlignment="1">
      <alignment horizontal="center" vertical="center" wrapText="1"/>
    </xf>
    <xf numFmtId="2" fontId="43" fillId="32" borderId="10" xfId="0" applyNumberFormat="1" applyFont="1" applyFill="1" applyBorder="1" applyAlignment="1">
      <alignment horizontal="center" vertical="center" wrapText="1"/>
    </xf>
    <xf numFmtId="0" fontId="66" fillId="0" borderId="0" xfId="0" applyFont="1" applyBorder="1" applyAlignment="1">
      <alignment/>
    </xf>
    <xf numFmtId="0" fontId="42" fillId="0" borderId="12" xfId="0" applyFont="1" applyFill="1" applyBorder="1" applyAlignment="1">
      <alignment horizontal="left" vertical="center" wrapText="1"/>
    </xf>
    <xf numFmtId="3" fontId="67" fillId="0" borderId="0" xfId="0" applyNumberFormat="1" applyFont="1" applyFill="1" applyAlignment="1">
      <alignment horizontal="center" vertical="center"/>
    </xf>
    <xf numFmtId="0" fontId="43" fillId="0" borderId="10" xfId="0" applyFont="1" applyFill="1" applyBorder="1" applyAlignment="1">
      <alignment horizontal="center" vertical="center" wrapText="1"/>
    </xf>
    <xf numFmtId="0" fontId="66" fillId="32" borderId="1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91725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668000"/>
          <a:ext cx="1790700" cy="0"/>
        </a:xfrm>
        <a:prstGeom prst="rect">
          <a:avLst/>
        </a:prstGeom>
        <a:solidFill>
          <a:srgbClr val="F2DCDB"/>
        </a:solidFill>
        <a:ln w="9525" cmpd="sng">
          <a:noFill/>
        </a:ln>
      </xdr:spPr>
    </xdr:pic>
    <xdr:clientData/>
  </xdr:twoCellAnchor>
  <xdr:twoCellAnchor>
    <xdr:from>
      <xdr:col>3</xdr:col>
      <xdr:colOff>390525</xdr:colOff>
      <xdr:row>43</xdr:row>
      <xdr:rowOff>0</xdr:rowOff>
    </xdr:from>
    <xdr:to>
      <xdr:col>3</xdr:col>
      <xdr:colOff>2105025</xdr:colOff>
      <xdr:row>43</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35090100"/>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15"/>
  <sheetViews>
    <sheetView tabSelected="1" view="pageBreakPreview" zoomScale="60" zoomScaleNormal="60" workbookViewId="0" topLeftCell="A1">
      <selection activeCell="H4" sqref="H4"/>
    </sheetView>
  </sheetViews>
  <sheetFormatPr defaultColWidth="9.140625" defaultRowHeight="15"/>
  <cols>
    <col min="1" max="1" width="7.8515625" style="5" customWidth="1"/>
    <col min="2" max="3" width="37.7109375" style="5" customWidth="1"/>
    <col min="4" max="4" width="41.8515625" style="5" customWidth="1"/>
    <col min="5" max="7" width="37.7109375" style="5" customWidth="1"/>
    <col min="8" max="8" width="26.28125" style="5" customWidth="1"/>
    <col min="9" max="9" width="33.140625" style="5" customWidth="1"/>
    <col min="10" max="10" width="29.421875" style="5" customWidth="1"/>
    <col min="11" max="11" width="28.00390625" style="5" customWidth="1"/>
    <col min="12" max="12" width="26.28125" style="5" customWidth="1"/>
    <col min="13" max="16384" width="9.140625" style="5" customWidth="1"/>
  </cols>
  <sheetData>
    <row r="1" spans="2:7" ht="15.75">
      <c r="B1" s="14" t="s">
        <v>17</v>
      </c>
      <c r="C1" s="15"/>
      <c r="F1" s="3" t="s">
        <v>24</v>
      </c>
      <c r="G1" s="16"/>
    </row>
    <row r="2" spans="2:7" ht="30" customHeight="1">
      <c r="B2" s="17" t="s">
        <v>18</v>
      </c>
      <c r="C2" s="18"/>
      <c r="F2" s="43" t="s">
        <v>60</v>
      </c>
      <c r="G2" s="16"/>
    </row>
    <row r="3" spans="2:7" ht="45">
      <c r="B3" s="29" t="s">
        <v>31</v>
      </c>
      <c r="C3" s="18"/>
      <c r="F3" s="43"/>
      <c r="G3" s="16"/>
    </row>
    <row r="4" spans="2:7" ht="72" customHeight="1">
      <c r="B4" s="19" t="s">
        <v>59</v>
      </c>
      <c r="C4" s="18"/>
      <c r="F4" s="43"/>
      <c r="G4" s="16"/>
    </row>
    <row r="5" spans="1:7" ht="15.75">
      <c r="A5" s="34" t="s">
        <v>4</v>
      </c>
      <c r="B5" s="34"/>
      <c r="C5" s="34"/>
      <c r="D5" s="34"/>
      <c r="E5" s="34"/>
      <c r="F5" s="34"/>
      <c r="G5" s="34"/>
    </row>
    <row r="6" spans="1:7" ht="15">
      <c r="A6" s="44" t="s">
        <v>19</v>
      </c>
      <c r="B6" s="45"/>
      <c r="C6" s="45"/>
      <c r="D6" s="45"/>
      <c r="E6" s="45"/>
      <c r="F6" s="45"/>
      <c r="G6" s="45"/>
    </row>
    <row r="7" spans="1:7" ht="15">
      <c r="A7" s="36" t="str">
        <f>B3</f>
        <v>"Комплексный центр социального обслуживания населения" Кесовогорского района</v>
      </c>
      <c r="B7" s="37"/>
      <c r="C7" s="37"/>
      <c r="D7" s="37"/>
      <c r="E7" s="37"/>
      <c r="F7" s="37"/>
      <c r="G7" s="37"/>
    </row>
    <row r="8" spans="1:7" ht="15">
      <c r="A8" s="35" t="s">
        <v>2</v>
      </c>
      <c r="B8" s="35"/>
      <c r="C8" s="35"/>
      <c r="D8" s="35"/>
      <c r="E8" s="35"/>
      <c r="F8" s="35"/>
      <c r="G8" s="35"/>
    </row>
    <row r="9" spans="1:7" ht="15">
      <c r="A9" s="35"/>
      <c r="B9" s="35"/>
      <c r="C9" s="35"/>
      <c r="D9" s="35"/>
      <c r="E9" s="35"/>
      <c r="F9" s="35"/>
      <c r="G9" s="35"/>
    </row>
    <row r="10" spans="1:7" s="2" customFormat="1" ht="20.25">
      <c r="A10" s="46" t="s">
        <v>58</v>
      </c>
      <c r="B10" s="46"/>
      <c r="C10" s="46"/>
      <c r="D10" s="46"/>
      <c r="E10" s="46"/>
      <c r="F10" s="46"/>
      <c r="G10" s="46"/>
    </row>
    <row r="11" spans="1:7" ht="15">
      <c r="A11" s="46"/>
      <c r="B11" s="35"/>
      <c r="C11" s="35"/>
      <c r="D11" s="35"/>
      <c r="E11" s="35"/>
      <c r="F11" s="35"/>
      <c r="G11" s="35"/>
    </row>
    <row r="12" spans="1:7" ht="11.25" customHeight="1">
      <c r="A12" s="35"/>
      <c r="B12" s="35"/>
      <c r="C12" s="35"/>
      <c r="D12" s="35"/>
      <c r="E12" s="35"/>
      <c r="F12" s="35"/>
      <c r="G12" s="35"/>
    </row>
    <row r="13" spans="1:7" ht="15">
      <c r="A13" s="35" t="s">
        <v>5</v>
      </c>
      <c r="B13" s="35"/>
      <c r="C13" s="35"/>
      <c r="D13" s="35"/>
      <c r="E13" s="35"/>
      <c r="F13" s="35"/>
      <c r="G13" s="35"/>
    </row>
    <row r="14" spans="1:7" ht="15">
      <c r="A14" s="35" t="s">
        <v>1</v>
      </c>
      <c r="B14" s="35"/>
      <c r="C14" s="35"/>
      <c r="D14" s="35"/>
      <c r="E14" s="35"/>
      <c r="F14" s="35"/>
      <c r="G14" s="35"/>
    </row>
    <row r="15" spans="2:6" ht="15.75">
      <c r="B15" s="38"/>
      <c r="C15" s="38"/>
      <c r="D15" s="38"/>
      <c r="E15" s="38"/>
      <c r="F15" s="20"/>
    </row>
    <row r="16" spans="1:7" ht="178.5" customHeight="1">
      <c r="A16" s="1" t="s">
        <v>0</v>
      </c>
      <c r="B16" s="1" t="s">
        <v>13</v>
      </c>
      <c r="C16" s="1" t="s">
        <v>14</v>
      </c>
      <c r="D16" s="1" t="s">
        <v>15</v>
      </c>
      <c r="E16" s="1" t="s">
        <v>16</v>
      </c>
      <c r="F16" s="1" t="s">
        <v>11</v>
      </c>
      <c r="G16" s="21" t="s">
        <v>3</v>
      </c>
    </row>
    <row r="17" spans="1:7" ht="19.5" customHeight="1">
      <c r="A17" s="1">
        <v>1</v>
      </c>
      <c r="B17" s="1">
        <v>2</v>
      </c>
      <c r="C17" s="1">
        <v>3</v>
      </c>
      <c r="D17" s="1">
        <v>4</v>
      </c>
      <c r="E17" s="1">
        <v>5</v>
      </c>
      <c r="F17" s="1" t="s">
        <v>12</v>
      </c>
      <c r="G17" s="1">
        <v>7</v>
      </c>
    </row>
    <row r="18" spans="1:8" ht="24.75" customHeight="1">
      <c r="A18" s="22"/>
      <c r="B18" s="10">
        <v>16422277</v>
      </c>
      <c r="C18" s="10">
        <v>2476865.98</v>
      </c>
      <c r="D18" s="10">
        <v>82491.76999999999</v>
      </c>
      <c r="E18" s="10">
        <v>18539110.19</v>
      </c>
      <c r="F18" s="10">
        <f>E18/(B18+C18+D18)</f>
        <v>0.9766866992317403</v>
      </c>
      <c r="G18" s="22"/>
      <c r="H18" s="23"/>
    </row>
    <row r="19" spans="1:7" ht="15">
      <c r="A19" s="24"/>
      <c r="B19" s="39"/>
      <c r="C19" s="39"/>
      <c r="D19" s="39"/>
      <c r="E19" s="39"/>
      <c r="F19" s="39"/>
      <c r="G19" s="39"/>
    </row>
    <row r="20" spans="1:7" ht="15">
      <c r="A20" s="35" t="s">
        <v>6</v>
      </c>
      <c r="B20" s="35"/>
      <c r="C20" s="35"/>
      <c r="D20" s="35"/>
      <c r="E20" s="35"/>
      <c r="F20" s="35"/>
      <c r="G20" s="35"/>
    </row>
    <row r="21" spans="1:7" ht="15">
      <c r="A21" s="35" t="s">
        <v>7</v>
      </c>
      <c r="B21" s="35"/>
      <c r="C21" s="35"/>
      <c r="D21" s="35"/>
      <c r="E21" s="35"/>
      <c r="F21" s="35"/>
      <c r="G21" s="35"/>
    </row>
    <row r="22" spans="6:11" ht="14.25" customHeight="1">
      <c r="F22" s="25"/>
      <c r="G22" s="20"/>
      <c r="H22" s="20"/>
      <c r="I22" s="20"/>
      <c r="J22" s="20"/>
      <c r="K22" s="20"/>
    </row>
    <row r="23" spans="1:12" ht="114.75" customHeight="1">
      <c r="A23" s="42" t="s">
        <v>0</v>
      </c>
      <c r="B23" s="32" t="s">
        <v>45</v>
      </c>
      <c r="C23" s="32" t="s">
        <v>44</v>
      </c>
      <c r="D23" s="32" t="s">
        <v>46</v>
      </c>
      <c r="E23" s="32" t="s">
        <v>47</v>
      </c>
      <c r="F23" s="32" t="s">
        <v>8</v>
      </c>
      <c r="G23" s="32" t="s">
        <v>9</v>
      </c>
      <c r="H23" s="32" t="s">
        <v>48</v>
      </c>
      <c r="I23" s="32" t="s">
        <v>49</v>
      </c>
      <c r="J23" s="32" t="s">
        <v>20</v>
      </c>
      <c r="K23" s="32" t="s">
        <v>50</v>
      </c>
      <c r="L23" s="32" t="s">
        <v>10</v>
      </c>
    </row>
    <row r="24" spans="1:12" ht="97.5" customHeight="1">
      <c r="A24" s="42"/>
      <c r="B24" s="33"/>
      <c r="C24" s="33"/>
      <c r="D24" s="33"/>
      <c r="E24" s="33"/>
      <c r="F24" s="33"/>
      <c r="G24" s="33"/>
      <c r="H24" s="33"/>
      <c r="I24" s="33"/>
      <c r="J24" s="33"/>
      <c r="K24" s="33"/>
      <c r="L24" s="33"/>
    </row>
    <row r="25" spans="1:12" ht="15">
      <c r="A25" s="1">
        <v>1</v>
      </c>
      <c r="B25" s="30">
        <v>2</v>
      </c>
      <c r="C25" s="30">
        <v>3</v>
      </c>
      <c r="D25" s="30">
        <v>4</v>
      </c>
      <c r="E25" s="30">
        <v>5</v>
      </c>
      <c r="F25" s="30">
        <v>6</v>
      </c>
      <c r="G25" s="30">
        <v>7</v>
      </c>
      <c r="H25" s="30">
        <v>8</v>
      </c>
      <c r="I25" s="30">
        <v>9</v>
      </c>
      <c r="J25" s="30">
        <v>10</v>
      </c>
      <c r="K25" s="30">
        <v>11</v>
      </c>
      <c r="L25" s="30">
        <v>12</v>
      </c>
    </row>
    <row r="26" spans="1:12" s="2" customFormat="1" ht="287.25" customHeight="1">
      <c r="A26" s="1">
        <v>1</v>
      </c>
      <c r="B26" s="31" t="s">
        <v>37</v>
      </c>
      <c r="C26" s="11" t="s">
        <v>38</v>
      </c>
      <c r="D26" s="26" t="s">
        <v>21</v>
      </c>
      <c r="E26" s="26" t="s">
        <v>41</v>
      </c>
      <c r="F26" s="48">
        <v>20</v>
      </c>
      <c r="G26" s="48">
        <v>19</v>
      </c>
      <c r="H26" s="6">
        <f>ROUND(G26/F26,2)</f>
        <v>0.95</v>
      </c>
      <c r="I26" s="47">
        <v>5069484.2</v>
      </c>
      <c r="J26" s="7">
        <f aca="true" t="shared" si="0" ref="J26:J36">I26/SUM($I$26:$I$36)</f>
        <v>0.328991882694608</v>
      </c>
      <c r="K26" s="40">
        <f>SUM(H26*J26,H27*J27,H28*J28,H29*J29,H30*J30,H31*J31,H32*J32,H33*J33,H34*J34,H35*J35,H36*J36)</f>
        <v>1.0613459423767249</v>
      </c>
      <c r="L26" s="6"/>
    </row>
    <row r="27" spans="1:12" s="2" customFormat="1" ht="120" customHeight="1">
      <c r="A27" s="1">
        <v>2</v>
      </c>
      <c r="B27" s="31" t="s">
        <v>32</v>
      </c>
      <c r="C27" s="11" t="s">
        <v>27</v>
      </c>
      <c r="D27" s="26" t="s">
        <v>21</v>
      </c>
      <c r="E27" s="26" t="s">
        <v>41</v>
      </c>
      <c r="F27" s="48">
        <v>50</v>
      </c>
      <c r="G27" s="48">
        <v>47</v>
      </c>
      <c r="H27" s="6">
        <f aca="true" t="shared" si="1" ref="H27:H36">ROUND(G27/F27,2)</f>
        <v>0.94</v>
      </c>
      <c r="I27" s="47">
        <v>2287443.44</v>
      </c>
      <c r="J27" s="7">
        <f t="shared" si="0"/>
        <v>0.14844711891656168</v>
      </c>
      <c r="K27" s="41"/>
      <c r="L27" s="94" t="s">
        <v>169</v>
      </c>
    </row>
    <row r="28" spans="1:12" s="2" customFormat="1" ht="120" customHeight="1">
      <c r="A28" s="1">
        <v>3</v>
      </c>
      <c r="B28" s="31" t="s">
        <v>35</v>
      </c>
      <c r="C28" s="11" t="s">
        <v>28</v>
      </c>
      <c r="D28" s="26" t="s">
        <v>21</v>
      </c>
      <c r="E28" s="26" t="s">
        <v>41</v>
      </c>
      <c r="F28" s="48">
        <v>48</v>
      </c>
      <c r="G28" s="48">
        <v>47</v>
      </c>
      <c r="H28" s="6">
        <f t="shared" si="1"/>
        <v>0.98</v>
      </c>
      <c r="I28" s="47">
        <v>2133367.68</v>
      </c>
      <c r="J28" s="7">
        <f t="shared" si="0"/>
        <v>0.13844813827864935</v>
      </c>
      <c r="K28" s="41"/>
      <c r="L28" s="6"/>
    </row>
    <row r="29" spans="1:12" s="2" customFormat="1" ht="120" customHeight="1">
      <c r="A29" s="1">
        <v>4</v>
      </c>
      <c r="B29" s="31" t="s">
        <v>36</v>
      </c>
      <c r="C29" s="11" t="s">
        <v>29</v>
      </c>
      <c r="D29" s="26" t="s">
        <v>21</v>
      </c>
      <c r="E29" s="26" t="s">
        <v>41</v>
      </c>
      <c r="F29" s="48">
        <v>10</v>
      </c>
      <c r="G29" s="48">
        <v>43</v>
      </c>
      <c r="H29" s="6">
        <f t="shared" si="1"/>
        <v>4.3</v>
      </c>
      <c r="I29" s="47">
        <v>407063.08999999997</v>
      </c>
      <c r="J29" s="7">
        <f t="shared" si="0"/>
        <v>0.026416977954992867</v>
      </c>
      <c r="K29" s="41"/>
      <c r="L29" s="94" t="s">
        <v>170</v>
      </c>
    </row>
    <row r="30" spans="1:12" s="2" customFormat="1" ht="132.75" customHeight="1">
      <c r="A30" s="1">
        <v>5</v>
      </c>
      <c r="B30" s="31" t="s">
        <v>39</v>
      </c>
      <c r="C30" s="11" t="s">
        <v>51</v>
      </c>
      <c r="D30" s="26" t="s">
        <v>21</v>
      </c>
      <c r="E30" s="26" t="s">
        <v>41</v>
      </c>
      <c r="F30" s="48">
        <v>1300</v>
      </c>
      <c r="G30" s="48">
        <v>1686</v>
      </c>
      <c r="H30" s="6">
        <f t="shared" si="1"/>
        <v>1.3</v>
      </c>
      <c r="I30" s="47">
        <v>1649544.0000000002</v>
      </c>
      <c r="J30" s="7">
        <f t="shared" si="0"/>
        <v>0.10704966516072671</v>
      </c>
      <c r="K30" s="41"/>
      <c r="L30" s="94" t="s">
        <v>170</v>
      </c>
    </row>
    <row r="31" spans="1:12" s="2" customFormat="1" ht="120" customHeight="1">
      <c r="A31" s="1">
        <v>6</v>
      </c>
      <c r="B31" s="31" t="s">
        <v>42</v>
      </c>
      <c r="C31" s="11" t="s">
        <v>52</v>
      </c>
      <c r="D31" s="11" t="s">
        <v>23</v>
      </c>
      <c r="E31" s="26" t="s">
        <v>41</v>
      </c>
      <c r="F31" s="48">
        <v>1</v>
      </c>
      <c r="G31" s="48">
        <v>0</v>
      </c>
      <c r="H31" s="6">
        <f t="shared" si="1"/>
        <v>0</v>
      </c>
      <c r="I31" s="47">
        <v>1268.88</v>
      </c>
      <c r="J31" s="7">
        <f t="shared" si="0"/>
        <v>8.234589627748208E-05</v>
      </c>
      <c r="K31" s="41"/>
      <c r="L31" s="6"/>
    </row>
    <row r="32" spans="1:12" s="2" customFormat="1" ht="120" customHeight="1">
      <c r="A32" s="1">
        <v>7</v>
      </c>
      <c r="B32" s="31" t="s">
        <v>40</v>
      </c>
      <c r="C32" s="11" t="s">
        <v>53</v>
      </c>
      <c r="D32" s="26" t="s">
        <v>22</v>
      </c>
      <c r="E32" s="26" t="s">
        <v>41</v>
      </c>
      <c r="F32" s="48">
        <v>300</v>
      </c>
      <c r="G32" s="48">
        <v>249</v>
      </c>
      <c r="H32" s="6">
        <f t="shared" si="1"/>
        <v>0.83</v>
      </c>
      <c r="I32" s="47">
        <v>380664.00000000006</v>
      </c>
      <c r="J32" s="7">
        <f t="shared" si="0"/>
        <v>0.024703768883244628</v>
      </c>
      <c r="K32" s="41"/>
      <c r="L32" s="94" t="s">
        <v>169</v>
      </c>
    </row>
    <row r="33" spans="1:12" s="2" customFormat="1" ht="120" customHeight="1">
      <c r="A33" s="1">
        <v>8</v>
      </c>
      <c r="B33" s="31" t="s">
        <v>43</v>
      </c>
      <c r="C33" s="11" t="s">
        <v>54</v>
      </c>
      <c r="D33" s="26" t="s">
        <v>21</v>
      </c>
      <c r="E33" s="26" t="s">
        <v>41</v>
      </c>
      <c r="F33" s="48">
        <v>20</v>
      </c>
      <c r="G33" s="48">
        <v>19</v>
      </c>
      <c r="H33" s="6">
        <f t="shared" si="1"/>
        <v>0.95</v>
      </c>
      <c r="I33" s="47">
        <v>938867.8</v>
      </c>
      <c r="J33" s="7">
        <f t="shared" si="0"/>
        <v>0.060929252945170376</v>
      </c>
      <c r="K33" s="41"/>
      <c r="L33" s="6"/>
    </row>
    <row r="34" spans="1:12" s="2" customFormat="1" ht="120" customHeight="1">
      <c r="A34" s="1">
        <v>9</v>
      </c>
      <c r="B34" s="31" t="s">
        <v>33</v>
      </c>
      <c r="C34" s="11" t="s">
        <v>55</v>
      </c>
      <c r="D34" s="26" t="s">
        <v>21</v>
      </c>
      <c r="E34" s="26" t="s">
        <v>41</v>
      </c>
      <c r="F34" s="48">
        <v>18</v>
      </c>
      <c r="G34" s="48">
        <v>19</v>
      </c>
      <c r="H34" s="6">
        <f t="shared" si="1"/>
        <v>1.06</v>
      </c>
      <c r="I34" s="47">
        <v>820430.46</v>
      </c>
      <c r="J34" s="7">
        <f t="shared" si="0"/>
        <v>0.05324308174299138</v>
      </c>
      <c r="K34" s="41"/>
      <c r="L34" s="94" t="s">
        <v>170</v>
      </c>
    </row>
    <row r="35" spans="1:12" s="2" customFormat="1" ht="120" customHeight="1">
      <c r="A35" s="1">
        <v>10</v>
      </c>
      <c r="B35" s="31" t="s">
        <v>34</v>
      </c>
      <c r="C35" s="11" t="s">
        <v>56</v>
      </c>
      <c r="D35" s="26" t="s">
        <v>21</v>
      </c>
      <c r="E35" s="26" t="s">
        <v>41</v>
      </c>
      <c r="F35" s="48">
        <v>20</v>
      </c>
      <c r="G35" s="48">
        <v>17</v>
      </c>
      <c r="H35" s="6">
        <f t="shared" si="1"/>
        <v>0.85</v>
      </c>
      <c r="I35" s="47">
        <v>860742.6</v>
      </c>
      <c r="J35" s="7">
        <f t="shared" si="0"/>
        <v>0.05585919934210504</v>
      </c>
      <c r="K35" s="41"/>
      <c r="L35" s="94" t="s">
        <v>169</v>
      </c>
    </row>
    <row r="36" spans="1:12" s="2" customFormat="1" ht="409.5">
      <c r="A36" s="1">
        <v>11</v>
      </c>
      <c r="B36" s="4" t="s">
        <v>30</v>
      </c>
      <c r="C36" s="6" t="s">
        <v>57</v>
      </c>
      <c r="D36" s="26" t="s">
        <v>25</v>
      </c>
      <c r="E36" s="26" t="s">
        <v>26</v>
      </c>
      <c r="F36" s="48">
        <v>95</v>
      </c>
      <c r="G36" s="48">
        <v>66</v>
      </c>
      <c r="H36" s="6">
        <f t="shared" si="1"/>
        <v>0.69</v>
      </c>
      <c r="I36" s="47">
        <v>860270.6000000001</v>
      </c>
      <c r="J36" s="7">
        <f t="shared" si="0"/>
        <v>0.05582856818467253</v>
      </c>
      <c r="K36" s="41"/>
      <c r="L36" s="94" t="s">
        <v>169</v>
      </c>
    </row>
    <row r="37" spans="1:12" s="2" customFormat="1" ht="18.75">
      <c r="A37" s="1"/>
      <c r="B37" s="12"/>
      <c r="C37" s="12"/>
      <c r="D37" s="13"/>
      <c r="E37" s="27"/>
      <c r="F37" s="8">
        <f>SUM(F26:F35)</f>
        <v>1787</v>
      </c>
      <c r="G37" s="8">
        <f>SUM(G26:G35)</f>
        <v>2146</v>
      </c>
      <c r="H37" s="8">
        <f>SUM(H26:H36)</f>
        <v>12.85</v>
      </c>
      <c r="I37" s="8">
        <f>SUM(I26:I36)</f>
        <v>15409146.75</v>
      </c>
      <c r="J37" s="8">
        <f>SUM(J26:J36)</f>
        <v>1.0000000000000002</v>
      </c>
      <c r="K37" s="9"/>
      <c r="L37" s="28"/>
    </row>
    <row r="38" spans="5:10" s="49" customFormat="1" ht="12.75">
      <c r="E38" s="50"/>
      <c r="F38" s="93">
        <f>F30+F31+F32</f>
        <v>1601</v>
      </c>
      <c r="G38" s="93">
        <f>G30+G31+G32</f>
        <v>1935</v>
      </c>
      <c r="H38" s="51"/>
      <c r="J38" s="52"/>
    </row>
    <row r="39" spans="1:12" s="49" customFormat="1" ht="12.75">
      <c r="A39" s="53" t="s">
        <v>61</v>
      </c>
      <c r="B39" s="53"/>
      <c r="C39" s="53"/>
      <c r="D39" s="53"/>
      <c r="E39" s="53"/>
      <c r="F39" s="53"/>
      <c r="G39" s="53"/>
      <c r="H39" s="54"/>
      <c r="I39" s="55"/>
      <c r="J39" s="55"/>
      <c r="K39" s="55"/>
      <c r="L39" s="55"/>
    </row>
    <row r="40" spans="1:12" s="49" customFormat="1" ht="12.75">
      <c r="A40" s="53" t="s">
        <v>62</v>
      </c>
      <c r="B40" s="53"/>
      <c r="C40" s="53"/>
      <c r="D40" s="53"/>
      <c r="E40" s="53"/>
      <c r="F40" s="53"/>
      <c r="G40" s="53"/>
      <c r="H40" s="54"/>
      <c r="I40" s="55"/>
      <c r="J40" s="55"/>
      <c r="K40" s="55"/>
      <c r="L40" s="55"/>
    </row>
    <row r="41" spans="1:12" s="49" customFormat="1" ht="12.75">
      <c r="A41" s="54"/>
      <c r="B41" s="54"/>
      <c r="C41" s="54"/>
      <c r="D41" s="54"/>
      <c r="E41" s="54"/>
      <c r="F41" s="54"/>
      <c r="G41" s="54"/>
      <c r="H41" s="54"/>
      <c r="I41" s="55"/>
      <c r="J41" s="55"/>
      <c r="K41" s="55"/>
      <c r="L41" s="55"/>
    </row>
    <row r="42" spans="1:12" s="49" customFormat="1" ht="51">
      <c r="A42" s="54"/>
      <c r="B42" s="56" t="s">
        <v>63</v>
      </c>
      <c r="C42" s="56" t="s">
        <v>64</v>
      </c>
      <c r="D42" s="56" t="s">
        <v>65</v>
      </c>
      <c r="E42" s="54"/>
      <c r="F42" s="54"/>
      <c r="G42" s="54"/>
      <c r="H42" s="54"/>
      <c r="I42" s="54"/>
      <c r="J42" s="55"/>
      <c r="K42" s="55"/>
      <c r="L42" s="55"/>
    </row>
    <row r="43" spans="1:12" s="49" customFormat="1" ht="12.75">
      <c r="A43" s="54"/>
      <c r="B43" s="56">
        <v>1</v>
      </c>
      <c r="C43" s="56">
        <v>2</v>
      </c>
      <c r="D43" s="56">
        <v>3</v>
      </c>
      <c r="E43" s="54"/>
      <c r="F43" s="54"/>
      <c r="G43" s="54"/>
      <c r="H43" s="54"/>
      <c r="I43" s="55"/>
      <c r="J43" s="55"/>
      <c r="K43" s="55"/>
      <c r="L43" s="55"/>
    </row>
    <row r="44" spans="1:12" s="49" customFormat="1" ht="12.75">
      <c r="A44" s="54"/>
      <c r="B44" s="57">
        <f>K26</f>
        <v>1.0613459423767249</v>
      </c>
      <c r="C44" s="57">
        <f>F18</f>
        <v>0.9766866992317403</v>
      </c>
      <c r="D44" s="58">
        <f>B44/C44</f>
        <v>1.0866800410116952</v>
      </c>
      <c r="E44" s="54"/>
      <c r="F44" s="54"/>
      <c r="G44" s="54"/>
      <c r="H44" s="54"/>
      <c r="I44" s="55"/>
      <c r="J44" s="55"/>
      <c r="K44" s="55"/>
      <c r="L44" s="55"/>
    </row>
    <row r="45" spans="1:12" s="49" customFormat="1" ht="12.75">
      <c r="A45" s="54"/>
      <c r="B45" s="54"/>
      <c r="C45" s="54"/>
      <c r="D45" s="54"/>
      <c r="E45" s="54"/>
      <c r="F45" s="54"/>
      <c r="G45" s="54"/>
      <c r="H45" s="54"/>
      <c r="I45" s="55"/>
      <c r="J45" s="55"/>
      <c r="K45" s="55"/>
      <c r="L45" s="55"/>
    </row>
    <row r="46" spans="1:12" s="49" customFormat="1" ht="12.75">
      <c r="A46" s="53" t="s">
        <v>66</v>
      </c>
      <c r="B46" s="53"/>
      <c r="C46" s="53"/>
      <c r="D46" s="53"/>
      <c r="E46" s="53"/>
      <c r="F46" s="53"/>
      <c r="G46" s="53"/>
      <c r="H46" s="54"/>
      <c r="I46" s="55"/>
      <c r="J46" s="55"/>
      <c r="K46" s="55"/>
      <c r="L46" s="55"/>
    </row>
    <row r="47" spans="1:12" s="49" customFormat="1" ht="12.75">
      <c r="A47" s="53" t="s">
        <v>67</v>
      </c>
      <c r="B47" s="53"/>
      <c r="C47" s="53"/>
      <c r="D47" s="53"/>
      <c r="E47" s="53"/>
      <c r="F47" s="53"/>
      <c r="G47" s="53"/>
      <c r="H47" s="54"/>
      <c r="I47" s="55"/>
      <c r="J47" s="55"/>
      <c r="K47" s="55"/>
      <c r="L47" s="55"/>
    </row>
    <row r="48" spans="1:12" s="49" customFormat="1" ht="12.75">
      <c r="A48" s="54"/>
      <c r="B48" s="54"/>
      <c r="C48" s="54"/>
      <c r="D48" s="54"/>
      <c r="E48" s="54"/>
      <c r="F48" s="54"/>
      <c r="G48" s="54"/>
      <c r="H48" s="54"/>
      <c r="I48" s="55"/>
      <c r="J48" s="55"/>
      <c r="K48" s="55"/>
      <c r="L48" s="55"/>
    </row>
    <row r="49" spans="1:12" s="49" customFormat="1" ht="51">
      <c r="A49" s="59" t="s">
        <v>68</v>
      </c>
      <c r="B49" s="59" t="s">
        <v>69</v>
      </c>
      <c r="C49" s="59" t="s">
        <v>70</v>
      </c>
      <c r="D49" s="60" t="s">
        <v>71</v>
      </c>
      <c r="E49" s="61"/>
      <c r="F49" s="59" t="s">
        <v>72</v>
      </c>
      <c r="G49" s="59" t="s">
        <v>73</v>
      </c>
      <c r="H49" s="62" t="s">
        <v>74</v>
      </c>
      <c r="I49" s="63" t="s">
        <v>75</v>
      </c>
      <c r="J49" s="64" t="s">
        <v>76</v>
      </c>
      <c r="K49" s="55"/>
      <c r="L49" s="55"/>
    </row>
    <row r="50" spans="1:12" s="49" customFormat="1" ht="12.75">
      <c r="A50" s="59"/>
      <c r="B50" s="59"/>
      <c r="C50" s="59"/>
      <c r="D50" s="65" t="s">
        <v>77</v>
      </c>
      <c r="E50" s="65" t="s">
        <v>78</v>
      </c>
      <c r="F50" s="59"/>
      <c r="G50" s="59"/>
      <c r="H50" s="66"/>
      <c r="I50" s="67" t="s">
        <v>79</v>
      </c>
      <c r="J50" s="64"/>
      <c r="K50" s="55"/>
      <c r="L50" s="55"/>
    </row>
    <row r="51" spans="1:12" s="49" customFormat="1" ht="12.75">
      <c r="A51" s="56">
        <v>1</v>
      </c>
      <c r="B51" s="56">
        <v>2</v>
      </c>
      <c r="C51" s="56">
        <v>3</v>
      </c>
      <c r="D51" s="56">
        <v>4</v>
      </c>
      <c r="E51" s="56">
        <v>5</v>
      </c>
      <c r="F51" s="56">
        <v>6</v>
      </c>
      <c r="G51" s="56">
        <v>7</v>
      </c>
      <c r="H51" s="56">
        <v>8</v>
      </c>
      <c r="I51" s="68">
        <v>9</v>
      </c>
      <c r="J51" s="68">
        <v>10</v>
      </c>
      <c r="K51" s="55"/>
      <c r="L51" s="55"/>
    </row>
    <row r="52" spans="1:12" s="49" customFormat="1" ht="191.25">
      <c r="A52" s="69" t="s">
        <v>80</v>
      </c>
      <c r="B52" s="89" t="str">
        <f>B26</f>
        <v>870000О.99.0.АЭ20АА01000</v>
      </c>
      <c r="C52" s="71" t="s">
        <v>164</v>
      </c>
      <c r="D52" s="72" t="s">
        <v>81</v>
      </c>
      <c r="E52" s="73" t="s">
        <v>82</v>
      </c>
      <c r="F52" s="56">
        <v>100</v>
      </c>
      <c r="G52" s="74">
        <f>H26*100</f>
        <v>95</v>
      </c>
      <c r="H52" s="56">
        <v>5</v>
      </c>
      <c r="I52" s="75">
        <f>G52/F52</f>
        <v>0.95</v>
      </c>
      <c r="J52" s="76"/>
      <c r="K52" s="55"/>
      <c r="L52" s="55"/>
    </row>
    <row r="53" spans="1:12" s="49" customFormat="1" ht="331.5">
      <c r="A53" s="69" t="s">
        <v>83</v>
      </c>
      <c r="B53" s="70" t="str">
        <f>B52</f>
        <v>870000О.99.0.АЭ20АА01000</v>
      </c>
      <c r="C53" s="71" t="s">
        <v>164</v>
      </c>
      <c r="D53" s="77" t="s">
        <v>84</v>
      </c>
      <c r="E53" s="73" t="s">
        <v>82</v>
      </c>
      <c r="F53" s="56">
        <v>100</v>
      </c>
      <c r="G53" s="74">
        <v>100</v>
      </c>
      <c r="H53" s="56">
        <v>5</v>
      </c>
      <c r="I53" s="68">
        <f>G53/F53</f>
        <v>1</v>
      </c>
      <c r="J53" s="78"/>
      <c r="K53" s="55"/>
      <c r="L53" s="55"/>
    </row>
    <row r="54" spans="1:12" s="49" customFormat="1" ht="191.25">
      <c r="A54" s="69" t="s">
        <v>85</v>
      </c>
      <c r="B54" s="70" t="str">
        <f>B52</f>
        <v>870000О.99.0.АЭ20АА01000</v>
      </c>
      <c r="C54" s="71" t="s">
        <v>164</v>
      </c>
      <c r="D54" s="77" t="s">
        <v>86</v>
      </c>
      <c r="E54" s="73" t="s">
        <v>87</v>
      </c>
      <c r="F54" s="56">
        <v>0</v>
      </c>
      <c r="G54" s="74">
        <v>1</v>
      </c>
      <c r="H54" s="56">
        <v>5</v>
      </c>
      <c r="I54" s="68">
        <v>0</v>
      </c>
      <c r="J54" s="78"/>
      <c r="K54" s="55"/>
      <c r="L54" s="55"/>
    </row>
    <row r="55" spans="1:12" s="49" customFormat="1" ht="191.25">
      <c r="A55" s="69" t="s">
        <v>88</v>
      </c>
      <c r="B55" s="70" t="str">
        <f>B52</f>
        <v>870000О.99.0.АЭ20АА01000</v>
      </c>
      <c r="C55" s="71" t="s">
        <v>164</v>
      </c>
      <c r="D55" s="80" t="s">
        <v>89</v>
      </c>
      <c r="E55" s="73" t="s">
        <v>82</v>
      </c>
      <c r="F55" s="56">
        <v>100</v>
      </c>
      <c r="G55" s="74">
        <v>100</v>
      </c>
      <c r="H55" s="56">
        <v>5</v>
      </c>
      <c r="I55" s="68">
        <f>G55/F55</f>
        <v>1</v>
      </c>
      <c r="J55" s="78"/>
      <c r="K55" s="55"/>
      <c r="L55" s="55"/>
    </row>
    <row r="56" spans="1:12" s="49" customFormat="1" ht="191.25">
      <c r="A56" s="69" t="s">
        <v>90</v>
      </c>
      <c r="B56" s="70" t="str">
        <f>B52</f>
        <v>870000О.99.0.АЭ20АА01000</v>
      </c>
      <c r="C56" s="71" t="s">
        <v>164</v>
      </c>
      <c r="D56" s="77" t="s">
        <v>91</v>
      </c>
      <c r="E56" s="73" t="s">
        <v>82</v>
      </c>
      <c r="F56" s="56">
        <v>100</v>
      </c>
      <c r="G56" s="74">
        <v>100</v>
      </c>
      <c r="H56" s="56">
        <v>5</v>
      </c>
      <c r="I56" s="68">
        <f>G56/F56</f>
        <v>1</v>
      </c>
      <c r="J56" s="78"/>
      <c r="K56" s="55"/>
      <c r="L56" s="55"/>
    </row>
    <row r="57" spans="1:12" s="49" customFormat="1" ht="191.25">
      <c r="A57" s="69" t="s">
        <v>92</v>
      </c>
      <c r="B57" s="70" t="str">
        <f>B52</f>
        <v>870000О.99.0.АЭ20АА01000</v>
      </c>
      <c r="C57" s="71" t="s">
        <v>164</v>
      </c>
      <c r="D57" s="77" t="s">
        <v>93</v>
      </c>
      <c r="E57" s="73" t="s">
        <v>82</v>
      </c>
      <c r="F57" s="56">
        <v>100</v>
      </c>
      <c r="G57" s="81">
        <v>100</v>
      </c>
      <c r="H57" s="56">
        <v>5</v>
      </c>
      <c r="I57" s="68">
        <f>G57/F57</f>
        <v>1</v>
      </c>
      <c r="J57" s="78"/>
      <c r="K57" s="55"/>
      <c r="L57" s="55"/>
    </row>
    <row r="58" spans="1:12" s="49" customFormat="1" ht="65.25">
      <c r="A58" s="69" t="s">
        <v>94</v>
      </c>
      <c r="B58" s="89" t="str">
        <f>B27</f>
        <v>880000О.99.0.АЭ22АА10000</v>
      </c>
      <c r="C58" s="71" t="s">
        <v>96</v>
      </c>
      <c r="D58" s="72" t="s">
        <v>81</v>
      </c>
      <c r="E58" s="73" t="s">
        <v>82</v>
      </c>
      <c r="F58" s="56">
        <v>100</v>
      </c>
      <c r="G58" s="74">
        <f>H27*100</f>
        <v>94</v>
      </c>
      <c r="H58" s="56">
        <v>5</v>
      </c>
      <c r="I58" s="75">
        <f>G58/F58</f>
        <v>0.94</v>
      </c>
      <c r="J58" s="95" t="str">
        <f>L27</f>
        <v>Снижение потребности в данном виде социальных услуг</v>
      </c>
      <c r="K58" s="55"/>
      <c r="L58" s="55"/>
    </row>
    <row r="59" spans="1:12" s="49" customFormat="1" ht="331.5">
      <c r="A59" s="69" t="s">
        <v>95</v>
      </c>
      <c r="B59" s="70" t="str">
        <f>B58</f>
        <v>880000О.99.0.АЭ22АА10000</v>
      </c>
      <c r="C59" s="71" t="s">
        <v>96</v>
      </c>
      <c r="D59" s="77" t="s">
        <v>84</v>
      </c>
      <c r="E59" s="73" t="s">
        <v>82</v>
      </c>
      <c r="F59" s="56">
        <v>100</v>
      </c>
      <c r="G59" s="74">
        <v>100</v>
      </c>
      <c r="H59" s="56">
        <v>5</v>
      </c>
      <c r="I59" s="68">
        <f>G59/F59</f>
        <v>1</v>
      </c>
      <c r="J59" s="78"/>
      <c r="K59" s="55"/>
      <c r="L59" s="55"/>
    </row>
    <row r="60" spans="1:12" s="49" customFormat="1" ht="65.25">
      <c r="A60" s="69" t="s">
        <v>97</v>
      </c>
      <c r="B60" s="70" t="str">
        <f>B58</f>
        <v>880000О.99.0.АЭ22АА10000</v>
      </c>
      <c r="C60" s="71" t="s">
        <v>96</v>
      </c>
      <c r="D60" s="77" t="s">
        <v>86</v>
      </c>
      <c r="E60" s="73" t="s">
        <v>87</v>
      </c>
      <c r="F60" s="56">
        <v>0</v>
      </c>
      <c r="G60" s="74">
        <v>0</v>
      </c>
      <c r="H60" s="56">
        <v>5</v>
      </c>
      <c r="I60" s="68">
        <v>0</v>
      </c>
      <c r="J60" s="78"/>
      <c r="K60" s="55"/>
      <c r="L60" s="55"/>
    </row>
    <row r="61" spans="1:12" s="49" customFormat="1" ht="65.25">
      <c r="A61" s="69" t="s">
        <v>98</v>
      </c>
      <c r="B61" s="70" t="str">
        <f>B58</f>
        <v>880000О.99.0.АЭ22АА10000</v>
      </c>
      <c r="C61" s="71" t="s">
        <v>96</v>
      </c>
      <c r="D61" s="80" t="s">
        <v>89</v>
      </c>
      <c r="E61" s="73" t="s">
        <v>82</v>
      </c>
      <c r="F61" s="56">
        <v>100</v>
      </c>
      <c r="G61" s="74">
        <v>100</v>
      </c>
      <c r="H61" s="56">
        <v>5</v>
      </c>
      <c r="I61" s="68">
        <f>G61/F61</f>
        <v>1</v>
      </c>
      <c r="J61" s="78"/>
      <c r="K61" s="55"/>
      <c r="L61" s="55"/>
    </row>
    <row r="62" spans="1:12" s="49" customFormat="1" ht="65.25">
      <c r="A62" s="69" t="s">
        <v>99</v>
      </c>
      <c r="B62" s="70" t="str">
        <f>B58</f>
        <v>880000О.99.0.АЭ22АА10000</v>
      </c>
      <c r="C62" s="71" t="s">
        <v>96</v>
      </c>
      <c r="D62" s="77" t="s">
        <v>91</v>
      </c>
      <c r="E62" s="73" t="s">
        <v>82</v>
      </c>
      <c r="F62" s="56">
        <v>100</v>
      </c>
      <c r="G62" s="74">
        <v>100</v>
      </c>
      <c r="H62" s="56">
        <v>5</v>
      </c>
      <c r="I62" s="68">
        <f>G62/F62</f>
        <v>1</v>
      </c>
      <c r="J62" s="78"/>
      <c r="K62" s="55"/>
      <c r="L62" s="55"/>
    </row>
    <row r="63" spans="1:12" s="49" customFormat="1" ht="65.25">
      <c r="A63" s="69" t="s">
        <v>100</v>
      </c>
      <c r="B63" s="70" t="str">
        <f>B58</f>
        <v>880000О.99.0.АЭ22АА10000</v>
      </c>
      <c r="C63" s="71" t="s">
        <v>96</v>
      </c>
      <c r="D63" s="77" t="s">
        <v>93</v>
      </c>
      <c r="E63" s="73" t="s">
        <v>82</v>
      </c>
      <c r="F63" s="56">
        <v>100</v>
      </c>
      <c r="G63" s="81">
        <v>100</v>
      </c>
      <c r="H63" s="56">
        <v>5</v>
      </c>
      <c r="I63" s="68">
        <f>G63/F63</f>
        <v>1</v>
      </c>
      <c r="J63" s="83"/>
      <c r="K63" s="55"/>
      <c r="L63" s="55"/>
    </row>
    <row r="64" spans="1:12" s="49" customFormat="1" ht="65.25">
      <c r="A64" s="69" t="s">
        <v>101</v>
      </c>
      <c r="B64" s="89" t="str">
        <f>B28</f>
        <v>880000О.99.0.АЭ22АА19000</v>
      </c>
      <c r="C64" s="71" t="s">
        <v>102</v>
      </c>
      <c r="D64" s="72" t="s">
        <v>81</v>
      </c>
      <c r="E64" s="73" t="s">
        <v>82</v>
      </c>
      <c r="F64" s="56">
        <v>100</v>
      </c>
      <c r="G64" s="74">
        <f>H28*100</f>
        <v>98</v>
      </c>
      <c r="H64" s="56">
        <v>5</v>
      </c>
      <c r="I64" s="75">
        <f>G64/F64</f>
        <v>0.98</v>
      </c>
      <c r="J64" s="82"/>
      <c r="K64" s="55"/>
      <c r="L64" s="55"/>
    </row>
    <row r="65" spans="1:12" s="49" customFormat="1" ht="331.5">
      <c r="A65" s="69" t="s">
        <v>103</v>
      </c>
      <c r="B65" s="70" t="str">
        <f>B64</f>
        <v>880000О.99.0.АЭ22АА19000</v>
      </c>
      <c r="C65" s="71" t="s">
        <v>102</v>
      </c>
      <c r="D65" s="84" t="s">
        <v>84</v>
      </c>
      <c r="E65" s="73" t="s">
        <v>82</v>
      </c>
      <c r="F65" s="56">
        <v>100</v>
      </c>
      <c r="G65" s="74">
        <v>100</v>
      </c>
      <c r="H65" s="56">
        <v>5</v>
      </c>
      <c r="I65" s="68">
        <f>G65/F65</f>
        <v>1</v>
      </c>
      <c r="J65" s="78"/>
      <c r="K65" s="55"/>
      <c r="L65" s="55"/>
    </row>
    <row r="66" spans="1:12" s="49" customFormat="1" ht="65.25">
      <c r="A66" s="69" t="s">
        <v>104</v>
      </c>
      <c r="B66" s="70" t="str">
        <f>B64</f>
        <v>880000О.99.0.АЭ22АА19000</v>
      </c>
      <c r="C66" s="71" t="s">
        <v>102</v>
      </c>
      <c r="D66" s="84" t="s">
        <v>86</v>
      </c>
      <c r="E66" s="73" t="s">
        <v>82</v>
      </c>
      <c r="F66" s="56">
        <v>0</v>
      </c>
      <c r="G66" s="74">
        <v>0</v>
      </c>
      <c r="H66" s="56">
        <v>5</v>
      </c>
      <c r="I66" s="68">
        <v>0</v>
      </c>
      <c r="J66" s="78"/>
      <c r="K66" s="55"/>
      <c r="L66" s="55"/>
    </row>
    <row r="67" spans="1:12" s="49" customFormat="1" ht="65.25">
      <c r="A67" s="69" t="s">
        <v>105</v>
      </c>
      <c r="B67" s="70" t="str">
        <f>B64</f>
        <v>880000О.99.0.АЭ22АА19000</v>
      </c>
      <c r="C67" s="71" t="s">
        <v>102</v>
      </c>
      <c r="D67" s="72" t="s">
        <v>89</v>
      </c>
      <c r="E67" s="73" t="s">
        <v>82</v>
      </c>
      <c r="F67" s="56">
        <v>100</v>
      </c>
      <c r="G67" s="74">
        <v>100</v>
      </c>
      <c r="H67" s="56">
        <v>5</v>
      </c>
      <c r="I67" s="68">
        <f>G67/F67</f>
        <v>1</v>
      </c>
      <c r="J67" s="78"/>
      <c r="K67" s="55"/>
      <c r="L67" s="55"/>
    </row>
    <row r="68" spans="1:12" s="49" customFormat="1" ht="65.25">
      <c r="A68" s="69" t="s">
        <v>106</v>
      </c>
      <c r="B68" s="70" t="str">
        <f>B64</f>
        <v>880000О.99.0.АЭ22АА19000</v>
      </c>
      <c r="C68" s="71" t="s">
        <v>102</v>
      </c>
      <c r="D68" s="84" t="s">
        <v>91</v>
      </c>
      <c r="E68" s="73" t="s">
        <v>82</v>
      </c>
      <c r="F68" s="56">
        <v>100</v>
      </c>
      <c r="G68" s="74">
        <v>100</v>
      </c>
      <c r="H68" s="56">
        <v>5</v>
      </c>
      <c r="I68" s="68">
        <f>G68/F68</f>
        <v>1</v>
      </c>
      <c r="J68" s="78"/>
      <c r="K68" s="55"/>
      <c r="L68" s="55"/>
    </row>
    <row r="69" spans="1:12" s="49" customFormat="1" ht="65.25">
      <c r="A69" s="69" t="s">
        <v>107</v>
      </c>
      <c r="B69" s="70" t="str">
        <f>B64</f>
        <v>880000О.99.0.АЭ22АА19000</v>
      </c>
      <c r="C69" s="71" t="s">
        <v>102</v>
      </c>
      <c r="D69" s="84" t="s">
        <v>93</v>
      </c>
      <c r="E69" s="73" t="s">
        <v>82</v>
      </c>
      <c r="F69" s="56">
        <v>100</v>
      </c>
      <c r="G69" s="81">
        <v>100</v>
      </c>
      <c r="H69" s="56">
        <v>5</v>
      </c>
      <c r="I69" s="68">
        <f>G69/F69</f>
        <v>1</v>
      </c>
      <c r="J69" s="83"/>
      <c r="K69" s="55"/>
      <c r="L69" s="55"/>
    </row>
    <row r="70" spans="1:12" s="49" customFormat="1" ht="65.25">
      <c r="A70" s="69" t="s">
        <v>108</v>
      </c>
      <c r="B70" s="89" t="str">
        <f>B29</f>
        <v>880000О.99.0.АЭ22АА28000</v>
      </c>
      <c r="C70" s="71" t="s">
        <v>109</v>
      </c>
      <c r="D70" s="72" t="s">
        <v>81</v>
      </c>
      <c r="E70" s="73" t="s">
        <v>82</v>
      </c>
      <c r="F70" s="56">
        <v>100</v>
      </c>
      <c r="G70" s="74">
        <f>H29*100</f>
        <v>430</v>
      </c>
      <c r="H70" s="56">
        <v>5</v>
      </c>
      <c r="I70" s="75">
        <f>G70/F70</f>
        <v>4.3</v>
      </c>
      <c r="J70" s="95" t="str">
        <f>L29</f>
        <v>увеличение потребности  в данном виде социальных услуг</v>
      </c>
      <c r="K70" s="55"/>
      <c r="L70" s="55"/>
    </row>
    <row r="71" spans="1:12" s="49" customFormat="1" ht="331.5">
      <c r="A71" s="69" t="s">
        <v>110</v>
      </c>
      <c r="B71" s="70" t="str">
        <f>B70</f>
        <v>880000О.99.0.АЭ22АА28000</v>
      </c>
      <c r="C71" s="71" t="s">
        <v>109</v>
      </c>
      <c r="D71" s="84" t="s">
        <v>84</v>
      </c>
      <c r="E71" s="73" t="s">
        <v>82</v>
      </c>
      <c r="F71" s="56">
        <v>100</v>
      </c>
      <c r="G71" s="74">
        <v>100</v>
      </c>
      <c r="H71" s="56">
        <v>5</v>
      </c>
      <c r="I71" s="68">
        <v>1</v>
      </c>
      <c r="J71" s="78"/>
      <c r="K71" s="55"/>
      <c r="L71" s="55"/>
    </row>
    <row r="72" spans="1:12" s="49" customFormat="1" ht="65.25">
      <c r="A72" s="69" t="s">
        <v>111</v>
      </c>
      <c r="B72" s="70" t="str">
        <f>B70</f>
        <v>880000О.99.0.АЭ22АА28000</v>
      </c>
      <c r="C72" s="71" t="s">
        <v>109</v>
      </c>
      <c r="D72" s="84" t="s">
        <v>86</v>
      </c>
      <c r="E72" s="73" t="s">
        <v>87</v>
      </c>
      <c r="F72" s="56">
        <v>0</v>
      </c>
      <c r="G72" s="74">
        <v>0</v>
      </c>
      <c r="H72" s="56">
        <v>5</v>
      </c>
      <c r="I72" s="68">
        <v>0</v>
      </c>
      <c r="J72" s="78"/>
      <c r="K72" s="55"/>
      <c r="L72" s="55"/>
    </row>
    <row r="73" spans="1:12" s="49" customFormat="1" ht="65.25">
      <c r="A73" s="69" t="s">
        <v>112</v>
      </c>
      <c r="B73" s="70" t="str">
        <f>B70</f>
        <v>880000О.99.0.АЭ22АА28000</v>
      </c>
      <c r="C73" s="71" t="s">
        <v>109</v>
      </c>
      <c r="D73" s="72" t="s">
        <v>89</v>
      </c>
      <c r="E73" s="73" t="s">
        <v>82</v>
      </c>
      <c r="F73" s="56">
        <v>100</v>
      </c>
      <c r="G73" s="74">
        <v>100</v>
      </c>
      <c r="H73" s="56">
        <v>5</v>
      </c>
      <c r="I73" s="68">
        <v>1</v>
      </c>
      <c r="J73" s="78"/>
      <c r="K73" s="55"/>
      <c r="L73" s="55"/>
    </row>
    <row r="74" spans="1:12" s="49" customFormat="1" ht="65.25">
      <c r="A74" s="69" t="s">
        <v>113</v>
      </c>
      <c r="B74" s="70" t="str">
        <f>B70</f>
        <v>880000О.99.0.АЭ22АА28000</v>
      </c>
      <c r="C74" s="71" t="s">
        <v>109</v>
      </c>
      <c r="D74" s="84" t="s">
        <v>91</v>
      </c>
      <c r="E74" s="73" t="s">
        <v>82</v>
      </c>
      <c r="F74" s="56">
        <v>100</v>
      </c>
      <c r="G74" s="74">
        <v>100</v>
      </c>
      <c r="H74" s="56">
        <v>5</v>
      </c>
      <c r="I74" s="68">
        <f>G74/F74</f>
        <v>1</v>
      </c>
      <c r="J74" s="78"/>
      <c r="K74" s="55"/>
      <c r="L74" s="55"/>
    </row>
    <row r="75" spans="1:12" s="49" customFormat="1" ht="65.25">
      <c r="A75" s="69" t="s">
        <v>114</v>
      </c>
      <c r="B75" s="70" t="str">
        <f>B70</f>
        <v>880000О.99.0.АЭ22АА28000</v>
      </c>
      <c r="C75" s="71" t="s">
        <v>109</v>
      </c>
      <c r="D75" s="84" t="s">
        <v>93</v>
      </c>
      <c r="E75" s="73" t="s">
        <v>82</v>
      </c>
      <c r="F75" s="56">
        <v>100</v>
      </c>
      <c r="G75" s="81">
        <v>100</v>
      </c>
      <c r="H75" s="56">
        <v>5</v>
      </c>
      <c r="I75" s="68">
        <f>G75/F75</f>
        <v>1</v>
      </c>
      <c r="J75" s="78"/>
      <c r="K75" s="55"/>
      <c r="L75" s="55"/>
    </row>
    <row r="76" spans="1:12" s="49" customFormat="1" ht="65.25">
      <c r="A76" s="69" t="s">
        <v>115</v>
      </c>
      <c r="B76" s="89" t="str">
        <f>B30</f>
        <v>870000О.99.0.АЭ25АА73000</v>
      </c>
      <c r="C76" s="71" t="s">
        <v>165</v>
      </c>
      <c r="D76" s="72" t="s">
        <v>81</v>
      </c>
      <c r="E76" s="73" t="s">
        <v>82</v>
      </c>
      <c r="F76" s="56">
        <v>100</v>
      </c>
      <c r="G76" s="74">
        <f>H30*100</f>
        <v>130</v>
      </c>
      <c r="H76" s="56">
        <v>5</v>
      </c>
      <c r="I76" s="75">
        <f>G76/F76</f>
        <v>1.3</v>
      </c>
      <c r="J76" s="83" t="str">
        <f>L30</f>
        <v>увеличение потребности  в данном виде социальных услуг</v>
      </c>
      <c r="K76" s="55"/>
      <c r="L76" s="55"/>
    </row>
    <row r="77" spans="1:12" s="49" customFormat="1" ht="331.5">
      <c r="A77" s="69" t="s">
        <v>116</v>
      </c>
      <c r="B77" s="70" t="str">
        <f>B76</f>
        <v>870000О.99.0.АЭ25АА73000</v>
      </c>
      <c r="C77" s="71" t="s">
        <v>165</v>
      </c>
      <c r="D77" s="84" t="s">
        <v>84</v>
      </c>
      <c r="E77" s="73" t="s">
        <v>82</v>
      </c>
      <c r="F77" s="56">
        <v>100</v>
      </c>
      <c r="G77" s="74">
        <v>100</v>
      </c>
      <c r="H77" s="56">
        <v>5</v>
      </c>
      <c r="I77" s="68">
        <f>G77/F77</f>
        <v>1</v>
      </c>
      <c r="J77" s="78"/>
      <c r="K77" s="55"/>
      <c r="L77" s="55"/>
    </row>
    <row r="78" spans="1:12" s="49" customFormat="1" ht="65.25">
      <c r="A78" s="69" t="s">
        <v>117</v>
      </c>
      <c r="B78" s="70" t="str">
        <f>B76</f>
        <v>870000О.99.0.АЭ25АА73000</v>
      </c>
      <c r="C78" s="71" t="s">
        <v>165</v>
      </c>
      <c r="D78" s="84" t="s">
        <v>86</v>
      </c>
      <c r="E78" s="73" t="s">
        <v>87</v>
      </c>
      <c r="F78" s="56">
        <v>0</v>
      </c>
      <c r="G78" s="74">
        <v>0</v>
      </c>
      <c r="H78" s="56">
        <v>5</v>
      </c>
      <c r="I78" s="68">
        <v>1</v>
      </c>
      <c r="J78" s="78"/>
      <c r="K78" s="55"/>
      <c r="L78" s="55"/>
    </row>
    <row r="79" spans="1:12" s="49" customFormat="1" ht="65.25">
      <c r="A79" s="69" t="s">
        <v>118</v>
      </c>
      <c r="B79" s="70" t="str">
        <f>B76</f>
        <v>870000О.99.0.АЭ25АА73000</v>
      </c>
      <c r="C79" s="71" t="s">
        <v>165</v>
      </c>
      <c r="D79" s="72" t="s">
        <v>89</v>
      </c>
      <c r="E79" s="73" t="s">
        <v>82</v>
      </c>
      <c r="F79" s="56">
        <v>100</v>
      </c>
      <c r="G79" s="74">
        <v>100</v>
      </c>
      <c r="H79" s="56">
        <v>5</v>
      </c>
      <c r="I79" s="68">
        <f>G79/F79</f>
        <v>1</v>
      </c>
      <c r="J79" s="78"/>
      <c r="K79" s="55"/>
      <c r="L79" s="55"/>
    </row>
    <row r="80" spans="1:12" s="49" customFormat="1" ht="65.25">
      <c r="A80" s="69" t="s">
        <v>119</v>
      </c>
      <c r="B80" s="70" t="str">
        <f>B76</f>
        <v>870000О.99.0.АЭ25АА73000</v>
      </c>
      <c r="C80" s="71" t="s">
        <v>165</v>
      </c>
      <c r="D80" s="84" t="s">
        <v>91</v>
      </c>
      <c r="E80" s="73" t="s">
        <v>82</v>
      </c>
      <c r="F80" s="56">
        <v>100</v>
      </c>
      <c r="G80" s="74">
        <v>100</v>
      </c>
      <c r="H80" s="56">
        <v>5</v>
      </c>
      <c r="I80" s="68">
        <f>G80/F80</f>
        <v>1</v>
      </c>
      <c r="J80" s="78"/>
      <c r="K80" s="55"/>
      <c r="L80" s="55"/>
    </row>
    <row r="81" spans="1:12" s="49" customFormat="1" ht="65.25">
      <c r="A81" s="69" t="s">
        <v>120</v>
      </c>
      <c r="B81" s="70" t="str">
        <f>B76</f>
        <v>870000О.99.0.АЭ25АА73000</v>
      </c>
      <c r="C81" s="71" t="s">
        <v>165</v>
      </c>
      <c r="D81" s="84" t="s">
        <v>93</v>
      </c>
      <c r="E81" s="73" t="s">
        <v>82</v>
      </c>
      <c r="F81" s="56">
        <v>100</v>
      </c>
      <c r="G81" s="81">
        <v>100</v>
      </c>
      <c r="H81" s="56">
        <v>5</v>
      </c>
      <c r="I81" s="68">
        <f>G81/F81</f>
        <v>1</v>
      </c>
      <c r="J81" s="78"/>
      <c r="K81" s="55"/>
      <c r="L81" s="55"/>
    </row>
    <row r="82" spans="1:12" s="49" customFormat="1" ht="65.25">
      <c r="A82" s="69" t="s">
        <v>121</v>
      </c>
      <c r="B82" s="89" t="str">
        <f>B31</f>
        <v>870000О.99.0.АЭ25АА79000</v>
      </c>
      <c r="C82" s="71" t="s">
        <v>122</v>
      </c>
      <c r="D82" s="72" t="s">
        <v>81</v>
      </c>
      <c r="E82" s="73" t="s">
        <v>82</v>
      </c>
      <c r="F82" s="56">
        <v>100</v>
      </c>
      <c r="G82" s="74">
        <f>H31*100</f>
        <v>0</v>
      </c>
      <c r="H82" s="56">
        <v>5</v>
      </c>
      <c r="I82" s="75">
        <f>G82/F82</f>
        <v>0</v>
      </c>
      <c r="J82" s="85"/>
      <c r="K82" s="55"/>
      <c r="L82" s="55"/>
    </row>
    <row r="83" spans="1:12" s="49" customFormat="1" ht="331.5">
      <c r="A83" s="69" t="s">
        <v>123</v>
      </c>
      <c r="B83" s="70" t="str">
        <f>B82</f>
        <v>870000О.99.0.АЭ25АА79000</v>
      </c>
      <c r="C83" s="71" t="s">
        <v>122</v>
      </c>
      <c r="D83" s="84" t="s">
        <v>84</v>
      </c>
      <c r="E83" s="73" t="s">
        <v>82</v>
      </c>
      <c r="F83" s="56">
        <v>100</v>
      </c>
      <c r="G83" s="74">
        <v>0</v>
      </c>
      <c r="H83" s="56">
        <v>5</v>
      </c>
      <c r="I83" s="68">
        <f>G83/F83</f>
        <v>0</v>
      </c>
      <c r="J83" s="86"/>
      <c r="K83" s="55"/>
      <c r="L83" s="55"/>
    </row>
    <row r="84" spans="1:12" s="49" customFormat="1" ht="65.25">
      <c r="A84" s="69" t="s">
        <v>124</v>
      </c>
      <c r="B84" s="70" t="str">
        <f>B82</f>
        <v>870000О.99.0.АЭ25АА79000</v>
      </c>
      <c r="C84" s="71" t="s">
        <v>122</v>
      </c>
      <c r="D84" s="84" t="s">
        <v>86</v>
      </c>
      <c r="E84" s="73" t="s">
        <v>87</v>
      </c>
      <c r="F84" s="56">
        <v>0</v>
      </c>
      <c r="G84" s="74">
        <v>0</v>
      </c>
      <c r="H84" s="56">
        <v>5</v>
      </c>
      <c r="I84" s="68">
        <v>0</v>
      </c>
      <c r="J84" s="86"/>
      <c r="K84" s="55"/>
      <c r="L84" s="55"/>
    </row>
    <row r="85" spans="1:12" s="49" customFormat="1" ht="65.25">
      <c r="A85" s="69" t="s">
        <v>125</v>
      </c>
      <c r="B85" s="70" t="str">
        <f>B82</f>
        <v>870000О.99.0.АЭ25АА79000</v>
      </c>
      <c r="C85" s="71" t="s">
        <v>122</v>
      </c>
      <c r="D85" s="72" t="s">
        <v>89</v>
      </c>
      <c r="E85" s="73" t="s">
        <v>82</v>
      </c>
      <c r="F85" s="56">
        <v>100</v>
      </c>
      <c r="G85" s="74">
        <v>0</v>
      </c>
      <c r="H85" s="56">
        <v>5</v>
      </c>
      <c r="I85" s="68">
        <f>G85/F85</f>
        <v>0</v>
      </c>
      <c r="J85" s="86"/>
      <c r="K85" s="55"/>
      <c r="L85" s="55"/>
    </row>
    <row r="86" spans="1:12" s="49" customFormat="1" ht="65.25">
      <c r="A86" s="87" t="s">
        <v>126</v>
      </c>
      <c r="B86" s="70" t="str">
        <f>B82</f>
        <v>870000О.99.0.АЭ25АА79000</v>
      </c>
      <c r="C86" s="71" t="s">
        <v>122</v>
      </c>
      <c r="D86" s="84" t="s">
        <v>91</v>
      </c>
      <c r="E86" s="73" t="s">
        <v>82</v>
      </c>
      <c r="F86" s="56">
        <v>100</v>
      </c>
      <c r="G86" s="74">
        <v>0</v>
      </c>
      <c r="H86" s="56">
        <v>5</v>
      </c>
      <c r="I86" s="68">
        <f>G86/F86</f>
        <v>0</v>
      </c>
      <c r="J86" s="86"/>
      <c r="K86" s="55"/>
      <c r="L86" s="55"/>
    </row>
    <row r="87" spans="1:12" s="49" customFormat="1" ht="65.25">
      <c r="A87" s="87" t="s">
        <v>127</v>
      </c>
      <c r="B87" s="70" t="str">
        <f>B82</f>
        <v>870000О.99.0.АЭ25АА79000</v>
      </c>
      <c r="C87" s="71" t="s">
        <v>122</v>
      </c>
      <c r="D87" s="84" t="s">
        <v>93</v>
      </c>
      <c r="E87" s="73" t="s">
        <v>82</v>
      </c>
      <c r="F87" s="56">
        <v>100</v>
      </c>
      <c r="G87" s="81">
        <v>0</v>
      </c>
      <c r="H87" s="56">
        <v>5</v>
      </c>
      <c r="I87" s="68">
        <f>G87/F87</f>
        <v>0</v>
      </c>
      <c r="J87" s="86"/>
      <c r="K87" s="55"/>
      <c r="L87" s="55"/>
    </row>
    <row r="88" spans="1:12" s="49" customFormat="1" ht="65.25">
      <c r="A88" s="87" t="s">
        <v>128</v>
      </c>
      <c r="B88" s="89" t="str">
        <f>B32</f>
        <v>870000О.99.0.АЭ25АА76000</v>
      </c>
      <c r="C88" s="71" t="s">
        <v>129</v>
      </c>
      <c r="D88" s="72" t="s">
        <v>81</v>
      </c>
      <c r="E88" s="73" t="s">
        <v>82</v>
      </c>
      <c r="F88" s="56">
        <v>100</v>
      </c>
      <c r="G88" s="74">
        <f>H32*100</f>
        <v>83</v>
      </c>
      <c r="H88" s="56">
        <v>5</v>
      </c>
      <c r="I88" s="75">
        <f>G88/F88</f>
        <v>0.83</v>
      </c>
      <c r="J88" s="83" t="str">
        <f>L32</f>
        <v>Снижение потребности в данном виде социальных услуг</v>
      </c>
      <c r="K88" s="55"/>
      <c r="L88" s="55"/>
    </row>
    <row r="89" spans="1:12" s="49" customFormat="1" ht="331.5">
      <c r="A89" s="87" t="s">
        <v>130</v>
      </c>
      <c r="B89" s="70" t="str">
        <f>B88</f>
        <v>870000О.99.0.АЭ25АА76000</v>
      </c>
      <c r="C89" s="71" t="s">
        <v>129</v>
      </c>
      <c r="D89" s="84" t="s">
        <v>84</v>
      </c>
      <c r="E89" s="73" t="s">
        <v>82</v>
      </c>
      <c r="F89" s="56">
        <v>100</v>
      </c>
      <c r="G89" s="74">
        <v>100</v>
      </c>
      <c r="H89" s="56">
        <v>5</v>
      </c>
      <c r="I89" s="68">
        <f>G89/F89</f>
        <v>1</v>
      </c>
      <c r="J89" s="86"/>
      <c r="K89" s="55"/>
      <c r="L89" s="55"/>
    </row>
    <row r="90" spans="1:12" s="49" customFormat="1" ht="65.25">
      <c r="A90" s="87" t="s">
        <v>131</v>
      </c>
      <c r="B90" s="70" t="str">
        <f>B88</f>
        <v>870000О.99.0.АЭ25АА76000</v>
      </c>
      <c r="C90" s="71" t="s">
        <v>129</v>
      </c>
      <c r="D90" s="84" t="s">
        <v>86</v>
      </c>
      <c r="E90" s="73" t="s">
        <v>87</v>
      </c>
      <c r="F90" s="76">
        <v>0</v>
      </c>
      <c r="G90" s="88">
        <v>0</v>
      </c>
      <c r="H90" s="56">
        <v>5</v>
      </c>
      <c r="I90" s="68">
        <v>0</v>
      </c>
      <c r="J90" s="86"/>
      <c r="K90" s="55"/>
      <c r="L90" s="55"/>
    </row>
    <row r="91" spans="1:12" s="49" customFormat="1" ht="65.25">
      <c r="A91" s="87" t="s">
        <v>132</v>
      </c>
      <c r="B91" s="70" t="str">
        <f>B88</f>
        <v>870000О.99.0.АЭ25АА76000</v>
      </c>
      <c r="C91" s="71" t="s">
        <v>129</v>
      </c>
      <c r="D91" s="72" t="s">
        <v>89</v>
      </c>
      <c r="E91" s="73" t="s">
        <v>82</v>
      </c>
      <c r="F91" s="56">
        <v>100</v>
      </c>
      <c r="G91" s="74">
        <v>100</v>
      </c>
      <c r="H91" s="56">
        <v>5</v>
      </c>
      <c r="I91" s="68">
        <f>G91/F91</f>
        <v>1</v>
      </c>
      <c r="J91" s="86"/>
      <c r="K91" s="55"/>
      <c r="L91" s="55"/>
    </row>
    <row r="92" spans="1:12" s="49" customFormat="1" ht="65.25">
      <c r="A92" s="87" t="s">
        <v>133</v>
      </c>
      <c r="B92" s="70" t="str">
        <f>B88</f>
        <v>870000О.99.0.АЭ25АА76000</v>
      </c>
      <c r="C92" s="71" t="s">
        <v>129</v>
      </c>
      <c r="D92" s="84" t="s">
        <v>91</v>
      </c>
      <c r="E92" s="73" t="s">
        <v>82</v>
      </c>
      <c r="F92" s="56">
        <v>100</v>
      </c>
      <c r="G92" s="74">
        <v>100</v>
      </c>
      <c r="H92" s="56">
        <v>5</v>
      </c>
      <c r="I92" s="68">
        <f>G92/F92</f>
        <v>1</v>
      </c>
      <c r="J92" s="86"/>
      <c r="K92" s="55"/>
      <c r="L92" s="55"/>
    </row>
    <row r="93" spans="1:12" s="49" customFormat="1" ht="65.25">
      <c r="A93" s="87" t="s">
        <v>134</v>
      </c>
      <c r="B93" s="70" t="str">
        <f>B88</f>
        <v>870000О.99.0.АЭ25АА76000</v>
      </c>
      <c r="C93" s="71" t="s">
        <v>129</v>
      </c>
      <c r="D93" s="84" t="s">
        <v>93</v>
      </c>
      <c r="E93" s="73" t="s">
        <v>82</v>
      </c>
      <c r="F93" s="56">
        <v>100</v>
      </c>
      <c r="G93" s="81">
        <v>100</v>
      </c>
      <c r="H93" s="56">
        <v>5</v>
      </c>
      <c r="I93" s="68">
        <f>G93/F93</f>
        <v>1</v>
      </c>
      <c r="J93" s="86"/>
      <c r="K93" s="55"/>
      <c r="L93" s="55"/>
    </row>
    <row r="94" spans="1:12" s="49" customFormat="1" ht="63.75">
      <c r="A94" s="87" t="s">
        <v>135</v>
      </c>
      <c r="B94" s="89" t="str">
        <f>B33</f>
        <v>880000О.99.0.АЭ26АА10000</v>
      </c>
      <c r="C94" s="71" t="s">
        <v>166</v>
      </c>
      <c r="D94" s="72" t="s">
        <v>81</v>
      </c>
      <c r="E94" s="73" t="s">
        <v>82</v>
      </c>
      <c r="F94" s="56">
        <v>100</v>
      </c>
      <c r="G94" s="74">
        <f>H33*100</f>
        <v>95</v>
      </c>
      <c r="H94" s="56">
        <v>5</v>
      </c>
      <c r="I94" s="90">
        <f>G94/F94</f>
        <v>0.95</v>
      </c>
      <c r="J94" s="85"/>
      <c r="K94" s="54"/>
      <c r="L94" s="54"/>
    </row>
    <row r="95" spans="1:12" s="49" customFormat="1" ht="331.5">
      <c r="A95" s="87" t="s">
        <v>136</v>
      </c>
      <c r="B95" s="70" t="str">
        <f>B94</f>
        <v>880000О.99.0.АЭ26АА10000</v>
      </c>
      <c r="C95" s="71" t="s">
        <v>166</v>
      </c>
      <c r="D95" s="84" t="s">
        <v>84</v>
      </c>
      <c r="E95" s="73" t="s">
        <v>82</v>
      </c>
      <c r="F95" s="56">
        <v>100</v>
      </c>
      <c r="G95" s="74">
        <v>100</v>
      </c>
      <c r="H95" s="56">
        <v>5</v>
      </c>
      <c r="I95" s="68">
        <f>G95/F95</f>
        <v>1</v>
      </c>
      <c r="J95" s="86"/>
      <c r="K95" s="55"/>
      <c r="L95" s="55"/>
    </row>
    <row r="96" spans="1:12" s="49" customFormat="1" ht="51">
      <c r="A96" s="87" t="s">
        <v>137</v>
      </c>
      <c r="B96" s="70" t="str">
        <f>B94</f>
        <v>880000О.99.0.АЭ26АА10000</v>
      </c>
      <c r="C96" s="71" t="s">
        <v>166</v>
      </c>
      <c r="D96" s="84" t="s">
        <v>86</v>
      </c>
      <c r="E96" s="73" t="s">
        <v>87</v>
      </c>
      <c r="F96" s="56">
        <v>0</v>
      </c>
      <c r="G96" s="74">
        <v>0</v>
      </c>
      <c r="H96" s="56">
        <v>5</v>
      </c>
      <c r="I96" s="68">
        <v>0</v>
      </c>
      <c r="J96" s="86"/>
      <c r="K96" s="55"/>
      <c r="L96" s="55"/>
    </row>
    <row r="97" spans="1:12" s="49" customFormat="1" ht="63.75">
      <c r="A97" s="87" t="s">
        <v>138</v>
      </c>
      <c r="B97" s="70" t="str">
        <f>B94</f>
        <v>880000О.99.0.АЭ26АА10000</v>
      </c>
      <c r="C97" s="71" t="s">
        <v>166</v>
      </c>
      <c r="D97" s="72" t="s">
        <v>89</v>
      </c>
      <c r="E97" s="73" t="s">
        <v>82</v>
      </c>
      <c r="F97" s="56">
        <v>100</v>
      </c>
      <c r="G97" s="74">
        <v>100</v>
      </c>
      <c r="H97" s="56">
        <v>5</v>
      </c>
      <c r="I97" s="68">
        <f>G97/F97</f>
        <v>1</v>
      </c>
      <c r="J97" s="86"/>
      <c r="K97" s="55"/>
      <c r="L97" s="55"/>
    </row>
    <row r="98" spans="1:12" s="49" customFormat="1" ht="51">
      <c r="A98" s="87" t="s">
        <v>139</v>
      </c>
      <c r="B98" s="70" t="str">
        <f>B94</f>
        <v>880000О.99.0.АЭ26АА10000</v>
      </c>
      <c r="C98" s="71" t="s">
        <v>166</v>
      </c>
      <c r="D98" s="84" t="s">
        <v>91</v>
      </c>
      <c r="E98" s="73" t="s">
        <v>82</v>
      </c>
      <c r="F98" s="56">
        <v>100</v>
      </c>
      <c r="G98" s="74">
        <v>100</v>
      </c>
      <c r="H98" s="56">
        <v>5</v>
      </c>
      <c r="I98" s="68">
        <f>G98/F98</f>
        <v>1</v>
      </c>
      <c r="J98" s="86"/>
      <c r="K98" s="55"/>
      <c r="L98" s="55"/>
    </row>
    <row r="99" spans="1:12" s="49" customFormat="1" ht="51">
      <c r="A99" s="87" t="s">
        <v>140</v>
      </c>
      <c r="B99" s="70" t="str">
        <f>B94</f>
        <v>880000О.99.0.АЭ26АА10000</v>
      </c>
      <c r="C99" s="71" t="s">
        <v>166</v>
      </c>
      <c r="D99" s="84" t="s">
        <v>93</v>
      </c>
      <c r="E99" s="73" t="s">
        <v>82</v>
      </c>
      <c r="F99" s="56">
        <v>100</v>
      </c>
      <c r="G99" s="81">
        <v>100</v>
      </c>
      <c r="H99" s="56">
        <v>5</v>
      </c>
      <c r="I99" s="68">
        <f>G99/F99</f>
        <v>1</v>
      </c>
      <c r="J99" s="86"/>
      <c r="K99" s="55"/>
      <c r="L99" s="55"/>
    </row>
    <row r="100" spans="1:12" s="49" customFormat="1" ht="63.75">
      <c r="A100" s="87" t="s">
        <v>141</v>
      </c>
      <c r="B100" s="89" t="str">
        <f>B34</f>
        <v>880000О.99.0.АЭ26АА19000</v>
      </c>
      <c r="C100" s="71" t="s">
        <v>167</v>
      </c>
      <c r="D100" s="72" t="s">
        <v>81</v>
      </c>
      <c r="E100" s="73" t="s">
        <v>82</v>
      </c>
      <c r="F100" s="56">
        <v>100</v>
      </c>
      <c r="G100" s="74">
        <f>H34*100</f>
        <v>106</v>
      </c>
      <c r="H100" s="56">
        <v>5</v>
      </c>
      <c r="I100" s="75">
        <f>G100/F100</f>
        <v>1.06</v>
      </c>
      <c r="J100" s="83" t="str">
        <f>L34</f>
        <v>увеличение потребности  в данном виде социальных услуг</v>
      </c>
      <c r="K100" s="91"/>
      <c r="L100" s="55"/>
    </row>
    <row r="101" spans="1:12" s="49" customFormat="1" ht="331.5">
      <c r="A101" s="87" t="s">
        <v>142</v>
      </c>
      <c r="B101" s="70" t="str">
        <f>B100</f>
        <v>880000О.99.0.АЭ26АА19000</v>
      </c>
      <c r="C101" s="71" t="s">
        <v>167</v>
      </c>
      <c r="D101" s="84" t="s">
        <v>84</v>
      </c>
      <c r="E101" s="73" t="s">
        <v>82</v>
      </c>
      <c r="F101" s="56">
        <v>100</v>
      </c>
      <c r="G101" s="74">
        <v>100</v>
      </c>
      <c r="H101" s="56">
        <v>5</v>
      </c>
      <c r="I101" s="68">
        <f>G101/F101</f>
        <v>1</v>
      </c>
      <c r="J101" s="86"/>
      <c r="K101" s="55"/>
      <c r="L101" s="55"/>
    </row>
    <row r="102" spans="1:12" s="49" customFormat="1" ht="63.75">
      <c r="A102" s="87" t="s">
        <v>143</v>
      </c>
      <c r="B102" s="70" t="str">
        <f>B100</f>
        <v>880000О.99.0.АЭ26АА19000</v>
      </c>
      <c r="C102" s="71" t="s">
        <v>167</v>
      </c>
      <c r="D102" s="84" t="s">
        <v>86</v>
      </c>
      <c r="E102" s="73" t="s">
        <v>87</v>
      </c>
      <c r="F102" s="56">
        <v>0</v>
      </c>
      <c r="G102" s="74">
        <v>0</v>
      </c>
      <c r="H102" s="56">
        <v>5</v>
      </c>
      <c r="I102" s="68">
        <v>0</v>
      </c>
      <c r="J102" s="86"/>
      <c r="K102" s="55"/>
      <c r="L102" s="55"/>
    </row>
    <row r="103" spans="1:12" s="49" customFormat="1" ht="63.75">
      <c r="A103" s="87" t="s">
        <v>144</v>
      </c>
      <c r="B103" s="70" t="str">
        <f>B100</f>
        <v>880000О.99.0.АЭ26АА19000</v>
      </c>
      <c r="C103" s="71" t="s">
        <v>167</v>
      </c>
      <c r="D103" s="72" t="s">
        <v>89</v>
      </c>
      <c r="E103" s="73" t="s">
        <v>82</v>
      </c>
      <c r="F103" s="56">
        <v>100</v>
      </c>
      <c r="G103" s="74">
        <v>100</v>
      </c>
      <c r="H103" s="56">
        <v>5</v>
      </c>
      <c r="I103" s="68">
        <f>G103/F103</f>
        <v>1</v>
      </c>
      <c r="J103" s="86"/>
      <c r="K103" s="55"/>
      <c r="L103" s="55"/>
    </row>
    <row r="104" spans="1:12" s="49" customFormat="1" ht="63.75">
      <c r="A104" s="87" t="s">
        <v>145</v>
      </c>
      <c r="B104" s="70" t="str">
        <f>B100</f>
        <v>880000О.99.0.АЭ26АА19000</v>
      </c>
      <c r="C104" s="71" t="s">
        <v>167</v>
      </c>
      <c r="D104" s="84" t="s">
        <v>91</v>
      </c>
      <c r="E104" s="73" t="s">
        <v>82</v>
      </c>
      <c r="F104" s="56">
        <v>100</v>
      </c>
      <c r="G104" s="74">
        <v>100</v>
      </c>
      <c r="H104" s="56">
        <v>5</v>
      </c>
      <c r="I104" s="68">
        <f>G104/F104</f>
        <v>1</v>
      </c>
      <c r="J104" s="86"/>
      <c r="K104" s="55"/>
      <c r="L104" s="55"/>
    </row>
    <row r="105" spans="1:12" s="49" customFormat="1" ht="63.75">
      <c r="A105" s="87" t="s">
        <v>146</v>
      </c>
      <c r="B105" s="70" t="str">
        <f>B100</f>
        <v>880000О.99.0.АЭ26АА19000</v>
      </c>
      <c r="C105" s="71" t="s">
        <v>167</v>
      </c>
      <c r="D105" s="84" t="s">
        <v>93</v>
      </c>
      <c r="E105" s="73" t="s">
        <v>82</v>
      </c>
      <c r="F105" s="56">
        <v>100</v>
      </c>
      <c r="G105" s="81">
        <v>100</v>
      </c>
      <c r="H105" s="56">
        <v>5</v>
      </c>
      <c r="I105" s="68">
        <f>G105/F105</f>
        <v>1</v>
      </c>
      <c r="J105" s="83"/>
      <c r="K105" s="55"/>
      <c r="L105" s="55"/>
    </row>
    <row r="106" spans="1:12" s="49" customFormat="1" ht="65.25">
      <c r="A106" s="87" t="s">
        <v>147</v>
      </c>
      <c r="B106" s="89" t="str">
        <f>B35</f>
        <v>880000О.99.0.АЭ26АА28000</v>
      </c>
      <c r="C106" s="71" t="s">
        <v>168</v>
      </c>
      <c r="D106" s="72" t="s">
        <v>81</v>
      </c>
      <c r="E106" s="73" t="s">
        <v>82</v>
      </c>
      <c r="F106" s="56">
        <v>100</v>
      </c>
      <c r="G106" s="74">
        <f>H35*100</f>
        <v>85</v>
      </c>
      <c r="H106" s="56">
        <v>5</v>
      </c>
      <c r="I106" s="75">
        <f>G106/F106</f>
        <v>0.85</v>
      </c>
      <c r="J106" s="83" t="str">
        <f>L35</f>
        <v>Снижение потребности в данном виде социальных услуг</v>
      </c>
      <c r="K106" s="91"/>
      <c r="L106" s="55"/>
    </row>
    <row r="107" spans="1:12" s="49" customFormat="1" ht="331.5">
      <c r="A107" s="87" t="s">
        <v>148</v>
      </c>
      <c r="B107" s="70" t="str">
        <f>B106</f>
        <v>880000О.99.0.АЭ26АА28000</v>
      </c>
      <c r="C107" s="71" t="s">
        <v>168</v>
      </c>
      <c r="D107" s="84" t="s">
        <v>84</v>
      </c>
      <c r="E107" s="73" t="s">
        <v>82</v>
      </c>
      <c r="F107" s="56">
        <v>100</v>
      </c>
      <c r="G107" s="74">
        <v>100</v>
      </c>
      <c r="H107" s="56">
        <v>5</v>
      </c>
      <c r="I107" s="68">
        <f>G107/F107</f>
        <v>1</v>
      </c>
      <c r="J107" s="86"/>
      <c r="K107" s="55"/>
      <c r="L107" s="55"/>
    </row>
    <row r="108" spans="1:12" s="49" customFormat="1" ht="65.25">
      <c r="A108" s="87" t="s">
        <v>149</v>
      </c>
      <c r="B108" s="70" t="str">
        <f>B106</f>
        <v>880000О.99.0.АЭ26АА28000</v>
      </c>
      <c r="C108" s="71" t="s">
        <v>168</v>
      </c>
      <c r="D108" s="84" t="s">
        <v>86</v>
      </c>
      <c r="E108" s="73" t="s">
        <v>87</v>
      </c>
      <c r="F108" s="56">
        <v>0</v>
      </c>
      <c r="G108" s="74">
        <v>0</v>
      </c>
      <c r="H108" s="56">
        <v>5</v>
      </c>
      <c r="I108" s="68">
        <v>0</v>
      </c>
      <c r="J108" s="86"/>
      <c r="K108" s="55"/>
      <c r="L108" s="55"/>
    </row>
    <row r="109" spans="1:12" s="49" customFormat="1" ht="65.25">
      <c r="A109" s="87" t="s">
        <v>150</v>
      </c>
      <c r="B109" s="70" t="str">
        <f>B106</f>
        <v>880000О.99.0.АЭ26АА28000</v>
      </c>
      <c r="C109" s="71" t="s">
        <v>168</v>
      </c>
      <c r="D109" s="72" t="s">
        <v>89</v>
      </c>
      <c r="E109" s="73" t="s">
        <v>82</v>
      </c>
      <c r="F109" s="56">
        <v>100</v>
      </c>
      <c r="G109" s="74">
        <v>100</v>
      </c>
      <c r="H109" s="56">
        <v>5</v>
      </c>
      <c r="I109" s="68">
        <f>G109/F109</f>
        <v>1</v>
      </c>
      <c r="J109" s="86"/>
      <c r="K109" s="55"/>
      <c r="L109" s="55"/>
    </row>
    <row r="110" spans="1:12" s="49" customFormat="1" ht="65.25">
      <c r="A110" s="87" t="s">
        <v>151</v>
      </c>
      <c r="B110" s="70" t="str">
        <f>B106</f>
        <v>880000О.99.0.АЭ26АА28000</v>
      </c>
      <c r="C110" s="71" t="s">
        <v>168</v>
      </c>
      <c r="D110" s="84" t="s">
        <v>91</v>
      </c>
      <c r="E110" s="73" t="s">
        <v>82</v>
      </c>
      <c r="F110" s="56">
        <v>100</v>
      </c>
      <c r="G110" s="74">
        <v>100</v>
      </c>
      <c r="H110" s="56">
        <v>5</v>
      </c>
      <c r="I110" s="68">
        <f>G110/F110</f>
        <v>1</v>
      </c>
      <c r="J110" s="86"/>
      <c r="K110" s="55"/>
      <c r="L110" s="55"/>
    </row>
    <row r="111" spans="1:12" s="49" customFormat="1" ht="65.25">
      <c r="A111" s="87" t="s">
        <v>152</v>
      </c>
      <c r="B111" s="70" t="str">
        <f>B106</f>
        <v>880000О.99.0.АЭ26АА28000</v>
      </c>
      <c r="C111" s="71" t="s">
        <v>168</v>
      </c>
      <c r="D111" s="84" t="s">
        <v>93</v>
      </c>
      <c r="E111" s="73" t="s">
        <v>82</v>
      </c>
      <c r="F111" s="56">
        <v>100</v>
      </c>
      <c r="G111" s="81">
        <v>100</v>
      </c>
      <c r="H111" s="56">
        <v>5</v>
      </c>
      <c r="I111" s="68">
        <f>G111/F111</f>
        <v>1</v>
      </c>
      <c r="J111" s="83"/>
      <c r="K111" s="55"/>
      <c r="L111" s="55"/>
    </row>
    <row r="112" spans="1:12" s="49" customFormat="1" ht="140.25">
      <c r="A112" s="87" t="s">
        <v>153</v>
      </c>
      <c r="B112" s="70" t="str">
        <f>B36</f>
        <v>22879000Р69100400001001</v>
      </c>
      <c r="C112" s="79" t="s">
        <v>157</v>
      </c>
      <c r="D112" s="84" t="s">
        <v>81</v>
      </c>
      <c r="E112" s="84" t="s">
        <v>158</v>
      </c>
      <c r="F112" s="56">
        <v>100</v>
      </c>
      <c r="G112" s="74">
        <f>H36*100</f>
        <v>69</v>
      </c>
      <c r="H112" s="56">
        <v>5</v>
      </c>
      <c r="I112" s="75">
        <f>G112/F112</f>
        <v>0.69</v>
      </c>
      <c r="J112" s="83" t="str">
        <f>L36</f>
        <v>Снижение потребности в данном виде социальных услуг</v>
      </c>
      <c r="K112" s="91"/>
      <c r="L112" s="55"/>
    </row>
    <row r="113" spans="1:12" s="49" customFormat="1" ht="140.25">
      <c r="A113" s="87" t="s">
        <v>154</v>
      </c>
      <c r="B113" s="70" t="str">
        <f>B112</f>
        <v>22879000Р69100400001001</v>
      </c>
      <c r="C113" s="79" t="s">
        <v>157</v>
      </c>
      <c r="D113" s="84" t="s">
        <v>159</v>
      </c>
      <c r="E113" s="84" t="s">
        <v>160</v>
      </c>
      <c r="F113" s="56">
        <v>5</v>
      </c>
      <c r="G113" s="74">
        <v>5</v>
      </c>
      <c r="H113" s="56">
        <v>5</v>
      </c>
      <c r="I113" s="68">
        <f>G113/F113</f>
        <v>1</v>
      </c>
      <c r="J113" s="86"/>
      <c r="K113" s="55"/>
      <c r="L113" s="55"/>
    </row>
    <row r="114" spans="1:12" s="49" customFormat="1" ht="140.25">
      <c r="A114" s="87" t="s">
        <v>155</v>
      </c>
      <c r="B114" s="70" t="str">
        <f>B112</f>
        <v>22879000Р69100400001001</v>
      </c>
      <c r="C114" s="92" t="s">
        <v>157</v>
      </c>
      <c r="D114" s="84" t="s">
        <v>161</v>
      </c>
      <c r="E114" s="84" t="s">
        <v>162</v>
      </c>
      <c r="F114" s="56">
        <v>0</v>
      </c>
      <c r="G114" s="74">
        <v>0</v>
      </c>
      <c r="H114" s="56">
        <v>5</v>
      </c>
      <c r="I114" s="68">
        <v>0</v>
      </c>
      <c r="J114" s="86"/>
      <c r="K114" s="55"/>
      <c r="L114" s="55"/>
    </row>
    <row r="115" spans="1:12" s="49" customFormat="1" ht="140.25">
      <c r="A115" s="87" t="s">
        <v>156</v>
      </c>
      <c r="B115" s="70" t="str">
        <f>B112</f>
        <v>22879000Р69100400001001</v>
      </c>
      <c r="C115" s="79" t="s">
        <v>157</v>
      </c>
      <c r="D115" s="84" t="s">
        <v>163</v>
      </c>
      <c r="E115" s="84" t="s">
        <v>158</v>
      </c>
      <c r="F115" s="56">
        <v>100</v>
      </c>
      <c r="G115" s="74">
        <v>100</v>
      </c>
      <c r="H115" s="56">
        <v>5</v>
      </c>
      <c r="I115" s="68">
        <f>G115/F115</f>
        <v>1</v>
      </c>
      <c r="J115" s="86"/>
      <c r="K115" s="55"/>
      <c r="L115" s="55"/>
    </row>
  </sheetData>
  <sheetProtection/>
  <mergeCells count="41">
    <mergeCell ref="F49:F50"/>
    <mergeCell ref="G49:G50"/>
    <mergeCell ref="H49:H50"/>
    <mergeCell ref="J49:J50"/>
    <mergeCell ref="A39:G39"/>
    <mergeCell ref="A40:G40"/>
    <mergeCell ref="A46:G46"/>
    <mergeCell ref="A47:G47"/>
    <mergeCell ref="A49:A50"/>
    <mergeCell ref="B49:B50"/>
    <mergeCell ref="C49:C50"/>
    <mergeCell ref="D49:E49"/>
    <mergeCell ref="L23:L24"/>
    <mergeCell ref="F23:F24"/>
    <mergeCell ref="D23:D24"/>
    <mergeCell ref="E23:E24"/>
    <mergeCell ref="F2:F4"/>
    <mergeCell ref="A6:G6"/>
    <mergeCell ref="A21:G21"/>
    <mergeCell ref="A10:G10"/>
    <mergeCell ref="A11:G11"/>
    <mergeCell ref="A8:G8"/>
    <mergeCell ref="A12:G12"/>
    <mergeCell ref="B19:E19"/>
    <mergeCell ref="F19:G19"/>
    <mergeCell ref="K26:K36"/>
    <mergeCell ref="I23:I24"/>
    <mergeCell ref="J23:J24"/>
    <mergeCell ref="K23:K24"/>
    <mergeCell ref="A23:A24"/>
    <mergeCell ref="G23:G24"/>
    <mergeCell ref="H23:H24"/>
    <mergeCell ref="B23:B24"/>
    <mergeCell ref="C23:C24"/>
    <mergeCell ref="A5:G5"/>
    <mergeCell ref="A13:G13"/>
    <mergeCell ref="A14:G14"/>
    <mergeCell ref="A7:G7"/>
    <mergeCell ref="A9:G9"/>
    <mergeCell ref="B15:E15"/>
    <mergeCell ref="A20:G20"/>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OKSANA</cp:lastModifiedBy>
  <cp:lastPrinted>2021-12-28T10:50:49Z</cp:lastPrinted>
  <dcterms:created xsi:type="dcterms:W3CDTF">2016-02-04T06:52:46Z</dcterms:created>
  <dcterms:modified xsi:type="dcterms:W3CDTF">2022-03-07T19:24:24Z</dcterms:modified>
  <cp:category/>
  <cp:version/>
  <cp:contentType/>
  <cp:contentStatus/>
</cp:coreProperties>
</file>