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45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52511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E275" i="4" s="1"/>
  <c r="D265" i="4"/>
  <c r="D266" i="4"/>
  <c r="D267" i="4"/>
  <c r="D264" i="4"/>
  <c r="D291" i="4"/>
  <c r="D290" i="4"/>
  <c r="B282" i="4"/>
  <c r="D279" i="4"/>
  <c r="E279" i="4" s="1"/>
  <c r="B271" i="4"/>
  <c r="D268" i="4"/>
  <c r="B260" i="4"/>
  <c r="D257" i="4"/>
  <c r="B249" i="4"/>
  <c r="F291" i="4"/>
  <c r="E291" i="4"/>
  <c r="D292" i="4"/>
  <c r="F289" i="4"/>
  <c r="E289" i="4"/>
  <c r="F287" i="4"/>
  <c r="E287" i="4"/>
  <c r="E286" i="4"/>
  <c r="F278" i="4"/>
  <c r="E278" i="4"/>
  <c r="F276" i="4"/>
  <c r="E276" i="4"/>
  <c r="F275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F165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274" i="4" l="1"/>
  <c r="E179" i="4"/>
  <c r="E277" i="4"/>
  <c r="E274" i="4" s="1"/>
  <c r="F279" i="4"/>
  <c r="E285" i="4"/>
  <c r="D285" i="4"/>
  <c r="F288" i="4"/>
  <c r="F285" i="4" s="1"/>
  <c r="D284" i="4"/>
  <c r="F284" i="4" s="1"/>
  <c r="D274" i="4"/>
  <c r="D273" i="4" s="1"/>
  <c r="E284" i="4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E273" i="4" l="1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E235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F241" i="4" l="1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F208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87" i="4" l="1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D262" i="4" l="1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E262" i="4" l="1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D6" i="4" l="1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<sst xmlns="http://schemas.openxmlformats.org/spreadsheetml/2006/main" count="3085" uniqueCount="531">
  <si>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</si>
  <si>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</si>
  <si>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</si>
  <si>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</si>
  <si>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</si>
  <si>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</si>
  <si>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</si>
  <si>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</si>
  <si>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</si>
  <si>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</si>
  <si>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</si>
  <si>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</si>
  <si>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</si>
  <si>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</si>
  <si>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</si>
  <si>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</si>
  <si>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</si>
  <si>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</si>
  <si>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</si>
  <si>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</si>
  <si>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</si>
  <si>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</si>
  <si>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</si>
  <si>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</si>
  <si>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</si>
  <si>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</si>
  <si>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</si>
  <si>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</si>
  <si>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</si>
  <si>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</si>
  <si>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</si>
  <si>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</si>
  <si>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</si>
  <si>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</si>
  <si>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</si>
  <si>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</si>
  <si>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</si>
  <si>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</si>
  <si>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</si>
  <si>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</si>
  <si>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</si>
  <si>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</si>
  <si>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</si>
  <si>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</si>
  <si>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</si>
  <si>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</si>
  <si>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</si>
  <si>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</si>
  <si>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</si>
  <si>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</si>
  <si>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</si>
  <si>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</si>
  <si>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</si>
  <si>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</si>
  <si>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</si>
  <si>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</si>
  <si>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</si>
  <si>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</si>
  <si>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</si>
  <si>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</si>
  <si>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</si>
  <si>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</si>
  <si>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</si>
  <si>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</si>
  <si>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</si>
  <si>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</si>
  <si>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</si>
  <si>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</si>
  <si>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</si>
  <si>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</si>
  <si>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</si>
  <si>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</si>
  <si>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</si>
  <si>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</si>
  <si>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</si>
  <si>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</si>
  <si>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</si>
  <si>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</si>
  <si>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</si>
  <si>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</si>
  <si>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</si>
  <si>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</si>
  <si>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</si>
  <si>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</si>
  <si>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</si>
  <si>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</si>
  <si>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</si>
  <si>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</si>
  <si>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</si>
  <si>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</si>
  <si>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</si>
  <si>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</si>
  <si>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</si>
  <si>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</si>
  <si>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</si>
  <si>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</si>
  <si>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</si>
  <si>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</si>
  <si>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</si>
  <si>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</si>
  <si>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</si>
  <si>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</si>
  <si>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</si>
  <si>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</si>
  <si>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</si>
  <si>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</si>
  <si>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</si>
  <si>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</si>
  <si>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</si>
  <si>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</si>
  <si>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</si>
  <si>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</si>
  <si>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</si>
  <si>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</si>
  <si>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</si>
  <si>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</si>
  <si>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</si>
  <si>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</si>
  <si>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</si>
  <si>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</si>
  <si>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</si>
  <si>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</si>
  <si>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</si>
  <si>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</si>
  <si>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</si>
  <si>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</si>
  <si>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</si>
  <si>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</si>
  <si>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</si>
  <si>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</si>
  <si>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</si>
  <si>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</si>
  <si>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</si>
  <si>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</si>
  <si>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</si>
  <si>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</si>
  <si>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</si>
  <si>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</si>
  <si>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</si>
  <si>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</si>
  <si>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</si>
  <si>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</si>
  <si>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</si>
  <si>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</si>
  <si>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</si>
  <si>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</si>
  <si>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</si>
  <si>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</si>
  <si>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</si>
  <si>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</si>
  <si>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</si>
  <si>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</si>
  <si>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</si>
  <si>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</si>
  <si>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</si>
  <si>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</si>
  <si>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</si>
  <si>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</si>
  <si>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</si>
  <si>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</si>
  <si>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</si>
  <si>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</si>
  <si>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</si>
  <si>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</si>
  <si>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</si>
  <si>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</si>
  <si>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</si>
  <si>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</si>
  <si>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</si>
  <si>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</si>
  <si>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</si>
  <si>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</si>
  <si>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</si>
  <si>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</si>
  <si>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</si>
  <si>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</si>
  <si>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</si>
  <si>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</si>
  <si>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</si>
  <si>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</si>
  <si>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</si>
  <si>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</si>
  <si>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</si>
  <si>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</si>
  <si>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</si>
  <si>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</si>
  <si>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</si>
  <si>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</si>
  <si>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</si>
  <si>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</si>
  <si>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</si>
  <si>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</si>
  <si>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</si>
  <si>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</si>
  <si>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</si>
  <si>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</si>
  <si>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</si>
  <si>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</si>
  <si>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</si>
  <si>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</si>
  <si>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</si>
  <si>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</si>
  <si>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</si>
  <si>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</si>
  <si>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</si>
  <si>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</si>
  <si>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</si>
  <si>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</si>
  <si>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</si>
  <si>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</si>
  <si>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</si>
  <si>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</si>
  <si>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</si>
  <si>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</si>
  <si>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</si>
  <si>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</si>
  <si>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</si>
  <si>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</si>
  <si>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</si>
  <si>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</si>
  <si>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</si>
  <si>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</si>
  <si>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</si>
  <si>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</si>
  <si>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</si>
  <si>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</si>
  <si>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</si>
  <si>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</si>
  <si>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</si>
  <si>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</si>
  <si>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</si>
  <si>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</si>
  <si>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</si>
  <si>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</si>
  <si>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</si>
  <si>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</si>
  <si>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</si>
  <si>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</si>
  <si>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</si>
  <si>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</si>
  <si>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</si>
  <si>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</si>
  <si>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</si>
  <si>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</si>
  <si>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</si>
  <si>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</si>
  <si>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</si>
  <si>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</si>
  <si>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</si>
  <si>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</si>
  <si>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</si>
  <si>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</si>
  <si>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</si>
  <si>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</si>
  <si>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</si>
  <si>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</si>
  <si>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</si>
  <si>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</si>
  <si>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</si>
  <si>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</si>
  <si>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</si>
  <si>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</si>
  <si>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</si>
  <si>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</si>
  <si>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</si>
  <si>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</si>
  <si>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</si>
  <si>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</si>
  <si>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</si>
  <si>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</si>
  <si>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</si>
  <si>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</si>
  <si>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</si>
  <si>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</si>
  <si>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</si>
  <si>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</si>
  <si>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</si>
  <si>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</si>
  <si>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</si>
  <si>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</si>
  <si>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</si>
  <si>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</si>
  <si>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</si>
  <si>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</si>
  <si>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</si>
  <si>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</si>
  <si>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</si>
  <si>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</si>
  <si>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</si>
  <si>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</si>
  <si>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</si>
  <si>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</si>
  <si>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</si>
  <si>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</si>
  <si>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</si>
  <si>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</si>
  <si>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</si>
  <si>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</si>
  <si>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</si>
  <si>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</si>
  <si>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</si>
  <si>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</si>
  <si>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</si>
  <si>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</si>
  <si>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</si>
  <si>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</si>
  <si>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</si>
  <si>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</si>
  <si>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</si>
  <si>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</si>
  <si>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</si>
  <si>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</si>
  <si>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</si>
  <si>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</si>
  <si>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</si>
  <si>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</si>
  <si>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</si>
  <si>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</si>
  <si>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</si>
  <si>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</si>
  <si>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</si>
  <si>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</si>
  <si>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</si>
  <si>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</si>
  <si>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</si>
  <si>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</si>
  <si>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</si>
  <si>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</si>
  <si>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</si>
  <si>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</si>
  <si>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</si>
  <si>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</si>
  <si>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</si>
  <si>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</si>
  <si>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</si>
  <si>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</si>
  <si>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</si>
  <si>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</si>
  <si>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</si>
  <si>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</si>
  <si>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</si>
  <si>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</si>
  <si>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</si>
  <si>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</si>
  <si>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</si>
  <si>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</si>
  <si>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</si>
  <si>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</si>
  <si>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</si>
  <si>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</si>
  <si>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</si>
  <si>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</si>
  <si>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</si>
  <si>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</si>
  <si>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</si>
  <si>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</si>
  <si>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</si>
  <si>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</si>
  <si>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</si>
  <si>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</si>
  <si>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</si>
  <si>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</si>
  <si>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</si>
  <si>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</si>
  <si>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</si>
  <si>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</si>
  <si>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</si>
  <si>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</si>
  <si>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</si>
  <si>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</si>
  <si>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</si>
  <si>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</si>
  <si>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</si>
  <si>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</si>
  <si>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</si>
  <si>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</si>
  <si>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</si>
  <si>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</si>
  <si>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</si>
  <si>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</si>
  <si>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</si>
  <si>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</si>
  <si>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</si>
  <si>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</si>
  <si>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</si>
  <si>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</si>
  <si>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</si>
  <si>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</si>
  <si>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</si>
  <si>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</si>
  <si>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</si>
  <si>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</si>
  <si>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</si>
  <si>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</si>
  <si>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</si>
  <si>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</si>
  <si>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</si>
  <si>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</si>
  <si>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</si>
  <si>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</si>
  <si>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</si>
  <si>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</si>
  <si>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</si>
  <si>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</si>
  <si>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</si>
  <si>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</si>
  <si>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</si>
  <si>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</si>
  <si>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</si>
  <si>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</si>
  <si>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</si>
  <si>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</si>
  <si>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</si>
  <si>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</si>
  <si>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</si>
  <si>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</si>
  <si>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</si>
  <si>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</si>
  <si>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</si>
  <si>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</si>
  <si>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</si>
  <si>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</si>
  <si>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</si>
  <si>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</si>
  <si>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</si>
  <si>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</si>
  <si>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</si>
  <si>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</si>
  <si>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</si>
  <si>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</si>
  <si>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</si>
  <si>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</si>
  <si>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</si>
  <si>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</si>
  <si>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</si>
  <si>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</si>
  <si>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</si>
  <si>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</si>
  <si>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</si>
  <si>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</si>
  <si>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</si>
  <si>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</si>
  <si>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</si>
  <si>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</si>
  <si>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</si>
  <si>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</si>
  <si>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</si>
  <si>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</si>
  <si>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</si>
  <si>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</si>
  <si>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</si>
  <si>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</si>
  <si>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</si>
  <si>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</si>
  <si>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</si>
  <si>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</si>
  <si>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</si>
  <si>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</si>
  <si>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</si>
  <si>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</si>
  <si>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</si>
  <si>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</si>
  <si>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</si>
  <si>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</si>
  <si>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</si>
  <si>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</si>
  <si>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</si>
  <si>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</si>
  <si>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</si>
  <si>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</si>
  <si>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</si>
  <si>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</si>
  <si>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</si>
  <si>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</si>
  <si>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</si>
  <si>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</si>
  <si>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</si>
  <si>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</si>
  <si>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</si>
  <si>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</si>
  <si>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</si>
  <si>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</si>
  <si>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</si>
  <si>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</si>
  <si>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</si>
  <si>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</si>
  <si>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</si>
  <si>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</si>
  <si>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</si>
  <si>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</si>
  <si>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</si>
  <si>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</si>
  <si>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</si>
  <si>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</si>
  <si>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</si>
  <si>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</si>
  <si>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</si>
  <si>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</si>
  <si>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</si>
  <si>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</si>
  <si>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</si>
  <si>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</si>
  <si>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</si>
  <si>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</si>
  <si>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</si>
  <si>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</si>
  <si>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</si>
  <si>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</si>
  <si>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</si>
  <si>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</si>
  <si>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</si>
  <si>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</si>
  <si>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</si>
  <si>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</si>
  <si>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</si>
  <si>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</si>
  <si>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</si>
  <si>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</si>
  <si>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</si>
  <si>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</si>
  <si>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</si>
  <si>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</si>
  <si>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</si>
  <si>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</si>
  <si>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</si>
  <si>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</si>
  <si>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</si>
  <si>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</si>
  <si>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Кесовогорского района</t>
  </si>
  <si>
    <t xml:space="preserve">ГНУСОВА ЕЛЕНА ВИКТОРОВНА </t>
  </si>
  <si>
    <t>Дельцова Екатерина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</si>
</sst>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7" zoomScale="60" zoomScaleNormal="100" workbookViewId="0">
      <selection activeCell="G21" sqref="G2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8" t="s">
        <v>1</v>
      </c>
      <c r="F2" s="68"/>
      <c r="G2" s="68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7" t="s">
        <v>0</v>
      </c>
      <c r="F3" s="67" t="s">
        <v>0</v>
      </c>
      <c r="G3" s="67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7" t="s">
        <v>0</v>
      </c>
      <c r="F4" s="67" t="s">
        <v>0</v>
      </c>
      <c r="G4" s="67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9" t="s">
        <v>2</v>
      </c>
      <c r="F5" s="69"/>
      <c r="G5" s="69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9" t="s">
        <v>3</v>
      </c>
      <c r="F6" s="69"/>
      <c r="G6" s="69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70" t="s">
        <v>458</v>
      </c>
      <c r="F7" s="64"/>
      <c r="G7" s="64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6" t="s">
        <v>4</v>
      </c>
      <c r="F8" s="66"/>
      <c r="G8" s="66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37" t="s">
        <v>437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459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64" t="s">
        <v>7</v>
      </c>
      <c r="F13" s="64"/>
      <c r="G13" s="64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6" t="s">
        <v>8</v>
      </c>
      <c r="F14" s="66"/>
      <c r="G14" s="66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7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459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64" t="s">
        <v>10</v>
      </c>
      <c r="F19" s="64"/>
      <c r="G19" s="64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6" t="s">
        <v>11</v>
      </c>
      <c r="F20" s="66"/>
      <c r="G20" s="66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1" t="s">
        <v>530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459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7" t="s">
        <v>13</v>
      </c>
      <c r="B26" s="67"/>
      <c r="C26" s="67"/>
      <c r="D26" s="67"/>
      <c r="E26" s="67"/>
      <c r="F26" s="67"/>
      <c r="G26" s="67"/>
    </row>
    <row r="27" spans="1:7" ht="12.75" customHeight="1" x14ac:dyDescent="0.2">
      <c r="A27" s="63" t="s">
        <v>528</v>
      </c>
      <c r="B27" s="64"/>
      <c r="C27" s="64"/>
      <c r="D27" s="64"/>
      <c r="E27" s="64"/>
      <c r="F27" s="64"/>
      <c r="G27" s="64"/>
    </row>
    <row r="28" spans="1:7" ht="12.75" customHeight="1" x14ac:dyDescent="0.2">
      <c r="A28" s="65" t="s">
        <v>14</v>
      </c>
      <c r="B28" s="65"/>
      <c r="C28" s="65"/>
      <c r="D28" s="65"/>
      <c r="E28" s="65"/>
      <c r="F28" s="65"/>
      <c r="G28" s="65"/>
    </row>
    <row r="29" spans="1:7" ht="18" customHeight="1" x14ac:dyDescent="0.2">
      <c r="A29" s="63" t="s">
        <v>460</v>
      </c>
      <c r="B29" s="64"/>
      <c r="C29" s="64"/>
      <c r="D29" s="64"/>
      <c r="E29" s="64"/>
      <c r="F29" s="64"/>
      <c r="G29" s="6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69" zoomScaleNormal="69" workbookViewId="0">
      <selection activeCell="A30" sqref="A30:A33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 x14ac:dyDescent="0.2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 x14ac:dyDescent="0.2">
      <c r="A4" s="71" t="s">
        <v>174</v>
      </c>
      <c r="B4" s="71" t="s">
        <v>175</v>
      </c>
      <c r="C4" s="71" t="s">
        <v>176</v>
      </c>
      <c r="D4" s="71" t="s">
        <v>177</v>
      </c>
      <c r="E4" s="71"/>
      <c r="F4" s="71"/>
      <c r="G4" s="71" t="s">
        <v>178</v>
      </c>
      <c r="H4" s="71"/>
      <c r="I4" s="71" t="s">
        <v>179</v>
      </c>
      <c r="J4" s="71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 x14ac:dyDescent="0.2">
      <c r="A5" s="71"/>
      <c r="B5" s="71"/>
      <c r="C5" s="71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1"/>
      <c r="J5" s="71"/>
      <c r="K5" s="72" t="s">
        <v>470</v>
      </c>
      <c r="L5" s="72"/>
      <c r="M5" s="72" t="s">
        <v>471</v>
      </c>
      <c r="N5" s="72"/>
      <c r="O5" s="72" t="s">
        <v>472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 x14ac:dyDescent="0.2">
      <c r="A6" s="71"/>
      <c r="B6" s="71"/>
      <c r="C6" s="71"/>
      <c r="D6" s="71"/>
      <c r="E6" s="71"/>
      <c r="F6" s="71"/>
      <c r="G6" s="71"/>
      <c r="H6" s="71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 x14ac:dyDescent="0.2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 x14ac:dyDescent="0.2">
      <c r="A8" s="50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22</v>
      </c>
      <c r="M8" s="7" t="s">
        <v>0</v>
      </c>
      <c r="N8" s="7">
        <f>L8</f>
        <v>22</v>
      </c>
      <c r="O8" s="7"/>
      <c r="P8" s="7">
        <f>L8</f>
        <v>22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50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48</v>
      </c>
      <c r="M9" s="7" t="s">
        <v>0</v>
      </c>
      <c r="N9" s="7">
        <f>L9</f>
        <v>48</v>
      </c>
      <c r="O9" s="7" t="s">
        <v>0</v>
      </c>
      <c r="P9" s="7">
        <f>N9</f>
        <v>48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50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48</v>
      </c>
      <c r="M10" s="7" t="s">
        <v>0</v>
      </c>
      <c r="N10" s="7">
        <f t="shared" ref="N10:N14" si="0">L10</f>
        <v>48</v>
      </c>
      <c r="O10" s="7" t="s">
        <v>0</v>
      </c>
      <c r="P10" s="7">
        <f t="shared" ref="P10:P14" si="1">N10</f>
        <v>48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50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28</v>
      </c>
      <c r="M11" s="7" t="s">
        <v>0</v>
      </c>
      <c r="N11" s="7">
        <f t="shared" si="0"/>
        <v>28</v>
      </c>
      <c r="O11" s="7" t="s">
        <v>0</v>
      </c>
      <c r="P11" s="7">
        <f t="shared" si="1"/>
        <v>28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50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15</v>
      </c>
      <c r="M12" s="7"/>
      <c r="N12" s="7">
        <f t="shared" si="0"/>
        <v>15</v>
      </c>
      <c r="O12" s="7" t="s">
        <v>0</v>
      </c>
      <c r="P12" s="7">
        <f t="shared" si="1"/>
        <v>15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50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2</v>
      </c>
      <c r="M13" s="7" t="s">
        <v>0</v>
      </c>
      <c r="N13" s="7">
        <f t="shared" si="0"/>
        <v>2</v>
      </c>
      <c r="O13" s="7" t="s">
        <v>0</v>
      </c>
      <c r="P13" s="7">
        <f t="shared" si="1"/>
        <v>2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50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50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1230</v>
      </c>
      <c r="L15" s="7"/>
      <c r="M15" s="7">
        <f>K15</f>
        <v>1230</v>
      </c>
      <c r="N15" s="7"/>
      <c r="O15" s="7">
        <f>K15</f>
        <v>1230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50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50" t="s">
        <v>446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50" t="s">
        <v>447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20</v>
      </c>
      <c r="L18" s="7" t="s">
        <v>0</v>
      </c>
      <c r="M18" s="7">
        <f t="shared" si="4"/>
        <v>20</v>
      </c>
      <c r="N18" s="7" t="s">
        <v>0</v>
      </c>
      <c r="O18" s="7">
        <f t="shared" si="5"/>
        <v>20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50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50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200</v>
      </c>
      <c r="L20" s="7"/>
      <c r="M20" s="7">
        <f>K20</f>
        <v>200</v>
      </c>
      <c r="N20" s="7" t="s">
        <v>0</v>
      </c>
      <c r="O20" s="7">
        <f t="shared" si="5"/>
        <v>200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50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200</v>
      </c>
      <c r="L21" s="7" t="s">
        <v>0</v>
      </c>
      <c r="M21" s="7">
        <f t="shared" si="4"/>
        <v>200</v>
      </c>
      <c r="N21" s="7" t="s">
        <v>0</v>
      </c>
      <c r="O21" s="7">
        <f t="shared" si="5"/>
        <v>200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9" t="s">
        <v>473</v>
      </c>
      <c r="B22" s="6" t="s">
        <v>62</v>
      </c>
      <c r="C22" s="6" t="s">
        <v>63</v>
      </c>
      <c r="D22" s="6" t="s">
        <v>64</v>
      </c>
      <c r="E22" s="52" t="s">
        <v>474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50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50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18</v>
      </c>
      <c r="L24" s="7" t="s">
        <v>0</v>
      </c>
      <c r="M24" s="7">
        <f t="shared" si="4"/>
        <v>18</v>
      </c>
      <c r="N24" s="7" t="s">
        <v>0</v>
      </c>
      <c r="O24" s="7">
        <f t="shared" si="5"/>
        <v>18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50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18</v>
      </c>
      <c r="L25" s="7" t="s">
        <v>0</v>
      </c>
      <c r="M25" s="7">
        <f t="shared" si="4"/>
        <v>18</v>
      </c>
      <c r="N25" s="7" t="s">
        <v>0</v>
      </c>
      <c r="O25" s="7">
        <f t="shared" si="5"/>
        <v>18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50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18</v>
      </c>
      <c r="L26" s="7" t="s">
        <v>0</v>
      </c>
      <c r="M26" s="7">
        <f t="shared" si="4"/>
        <v>18</v>
      </c>
      <c r="N26" s="7" t="s">
        <v>0</v>
      </c>
      <c r="O26" s="7">
        <f t="shared" si="5"/>
        <v>18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50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18</v>
      </c>
      <c r="L27" s="7" t="s">
        <v>0</v>
      </c>
      <c r="M27" s="7">
        <f t="shared" si="4"/>
        <v>18</v>
      </c>
      <c r="N27" s="7" t="s">
        <v>0</v>
      </c>
      <c r="O27" s="7">
        <f t="shared" si="5"/>
        <v>18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50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5</v>
      </c>
      <c r="L28" s="7" t="s">
        <v>0</v>
      </c>
      <c r="M28" s="7">
        <f t="shared" si="4"/>
        <v>5</v>
      </c>
      <c r="N28" s="7" t="s">
        <v>0</v>
      </c>
      <c r="O28" s="7">
        <f t="shared" si="5"/>
        <v>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50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50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 x14ac:dyDescent="0.2">
      <c r="A31" s="50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20</v>
      </c>
      <c r="M31" s="7"/>
      <c r="N31" s="7">
        <f>L31</f>
        <v>20</v>
      </c>
      <c r="O31" s="7"/>
      <c r="P31" s="7">
        <f>L31</f>
        <v>20</v>
      </c>
      <c r="Q31" s="8" t="s">
        <v>283</v>
      </c>
      <c r="R31" s="51">
        <v>41967</v>
      </c>
      <c r="S31" s="8" t="s">
        <v>282</v>
      </c>
    </row>
    <row r="32" spans="1:19" ht="383.25" customHeight="1" x14ac:dyDescent="0.2">
      <c r="A32" s="50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36</v>
      </c>
      <c r="L32" s="7"/>
      <c r="M32" s="7">
        <f>K32</f>
        <v>36</v>
      </c>
      <c r="N32" s="7"/>
      <c r="O32" s="7">
        <f>K32</f>
        <v>36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 x14ac:dyDescent="0.2">
      <c r="A33" s="50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48</v>
      </c>
      <c r="M33" s="7"/>
      <c r="N33" s="7">
        <f>L33</f>
        <v>48</v>
      </c>
      <c r="O33" s="7"/>
      <c r="P33" s="7">
        <f>L33</f>
        <v>48</v>
      </c>
      <c r="Q33" s="8" t="s">
        <v>283</v>
      </c>
      <c r="R33" s="51">
        <v>41967</v>
      </c>
      <c r="S33" s="8" t="s">
        <v>282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topLeftCell="A16" zoomScale="90" zoomScaleNormal="90" workbookViewId="0">
      <selection activeCell="L8" sqref="L8"/>
    </sheetView>
  </sheetViews>
  <sheetFormatPr defaultRowHeight="12" x14ac:dyDescent="0.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7" width="9.33203125" style="42"/>
    <col min="18" max="18" width="12.6640625" style="42" bestFit="1" customWidth="1"/>
    <col min="19" max="19" width="13.6640625" style="42" bestFit="1" customWidth="1"/>
    <col min="20" max="20" width="9.6640625" style="42" bestFit="1" customWidth="1"/>
    <col min="21" max="16384" width="9.33203125" style="42"/>
  </cols>
  <sheetData>
    <row r="1" spans="1:13" x14ac:dyDescent="0.2">
      <c r="A1" s="40" t="s">
        <v>0</v>
      </c>
    </row>
    <row r="2" spans="1:13" ht="31.15" customHeight="1" x14ac:dyDescent="0.2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 x14ac:dyDescent="0.2">
      <c r="A3" s="76" t="s">
        <v>174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70</v>
      </c>
      <c r="I3" s="72"/>
      <c r="J3" s="72" t="s">
        <v>71</v>
      </c>
      <c r="K3" s="72"/>
      <c r="L3" s="72"/>
      <c r="M3" s="72" t="s">
        <v>72</v>
      </c>
    </row>
    <row r="4" spans="1:13" ht="160.5" customHeight="1" x14ac:dyDescent="0.2">
      <c r="A4" s="77" t="s">
        <v>0</v>
      </c>
      <c r="B4" s="72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475</v>
      </c>
      <c r="K4" s="46" t="s">
        <v>471</v>
      </c>
      <c r="L4" s="46" t="s">
        <v>476</v>
      </c>
      <c r="M4" s="72" t="s">
        <v>0</v>
      </c>
    </row>
    <row r="5" spans="1:13" ht="409.5" x14ac:dyDescent="0.2">
      <c r="A5" s="41" t="s">
        <v>438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 x14ac:dyDescent="0.2">
      <c r="A6" s="41" t="s">
        <v>438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 x14ac:dyDescent="0.2">
      <c r="A7" s="41" t="s">
        <v>438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 x14ac:dyDescent="0.2">
      <c r="A8" s="41" t="s">
        <v>438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 x14ac:dyDescent="0.2">
      <c r="A9" s="55" t="s">
        <v>438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 x14ac:dyDescent="0.2">
      <c r="A10" s="45" t="s">
        <v>466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 x14ac:dyDescent="0.2">
      <c r="A11" s="44" t="s">
        <v>439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 x14ac:dyDescent="0.2">
      <c r="A12" s="44" t="s">
        <v>439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 x14ac:dyDescent="0.2">
      <c r="A13" s="44" t="s">
        <v>439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 x14ac:dyDescent="0.2">
      <c r="A14" s="44" t="s">
        <v>439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 x14ac:dyDescent="0.2">
      <c r="A15" s="44" t="s">
        <v>439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 x14ac:dyDescent="0.2">
      <c r="A16" s="44" t="s">
        <v>467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 x14ac:dyDescent="0.2">
      <c r="A17" s="44" t="s">
        <v>440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 x14ac:dyDescent="0.2">
      <c r="A18" s="44" t="s">
        <v>440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 x14ac:dyDescent="0.2">
      <c r="A19" s="44" t="s">
        <v>440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 x14ac:dyDescent="0.2">
      <c r="A20" s="44" t="s">
        <v>440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 x14ac:dyDescent="0.2">
      <c r="A21" s="44" t="s">
        <v>440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 x14ac:dyDescent="0.2">
      <c r="A22" s="44" t="s">
        <v>440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 x14ac:dyDescent="0.2">
      <c r="A23" s="44" t="s">
        <v>441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 x14ac:dyDescent="0.2">
      <c r="A24" s="44" t="s">
        <v>441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 x14ac:dyDescent="0.2">
      <c r="A25" s="44" t="s">
        <v>441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 x14ac:dyDescent="0.2">
      <c r="A26" s="44" t="s">
        <v>441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 x14ac:dyDescent="0.2">
      <c r="A27" s="44" t="s">
        <v>441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 x14ac:dyDescent="0.2">
      <c r="A28" s="44" t="s">
        <v>441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 x14ac:dyDescent="0.2">
      <c r="A29" s="44" t="s">
        <v>442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 x14ac:dyDescent="0.2">
      <c r="A30" s="44" t="s">
        <v>442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 x14ac:dyDescent="0.2">
      <c r="A31" s="44" t="s">
        <v>442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 x14ac:dyDescent="0.2">
      <c r="A32" s="44" t="s">
        <v>442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 x14ac:dyDescent="0.2">
      <c r="A33" s="44" t="s">
        <v>442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 x14ac:dyDescent="0.2">
      <c r="A34" s="44" t="s">
        <v>442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 x14ac:dyDescent="0.2">
      <c r="A35" s="44" t="s">
        <v>443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 x14ac:dyDescent="0.2">
      <c r="A36" s="44" t="s">
        <v>443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 x14ac:dyDescent="0.2">
      <c r="A37" s="44" t="s">
        <v>443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 x14ac:dyDescent="0.2">
      <c r="A38" s="44" t="s">
        <v>443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 x14ac:dyDescent="0.2">
      <c r="A39" s="44" t="s">
        <v>443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 x14ac:dyDescent="0.2">
      <c r="A40" s="44" t="s">
        <v>443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 x14ac:dyDescent="0.2">
      <c r="A41" s="44" t="s">
        <v>444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 x14ac:dyDescent="0.2">
      <c r="A42" s="44" t="s">
        <v>444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 x14ac:dyDescent="0.2">
      <c r="A43" s="44" t="s">
        <v>444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 x14ac:dyDescent="0.2">
      <c r="A44" s="44" t="s">
        <v>444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 x14ac:dyDescent="0.2">
      <c r="A45" s="44" t="s">
        <v>444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 x14ac:dyDescent="0.2">
      <c r="A46" s="44" t="s">
        <v>444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 x14ac:dyDescent="0.2">
      <c r="A47" s="44" t="s">
        <v>445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 x14ac:dyDescent="0.2">
      <c r="A48" s="44" t="s">
        <v>445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8" ht="252" x14ac:dyDescent="0.2">
      <c r="A49" s="44" t="s">
        <v>445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8" ht="252" x14ac:dyDescent="0.2">
      <c r="A50" s="44" t="s">
        <v>445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8" ht="252" x14ac:dyDescent="0.2">
      <c r="A51" s="44" t="s">
        <v>445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8" ht="252" x14ac:dyDescent="0.2">
      <c r="A52" s="44" t="s">
        <v>445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8" ht="156" x14ac:dyDescent="0.2">
      <c r="A53" s="44" t="s">
        <v>468</v>
      </c>
      <c r="B53" s="52" t="s">
        <v>62</v>
      </c>
      <c r="C53" s="52" t="s">
        <v>64</v>
      </c>
      <c r="D53" s="52" t="s">
        <v>469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8" ht="409.5" x14ac:dyDescent="0.2">
      <c r="A54" s="44" t="s">
        <v>468</v>
      </c>
      <c r="B54" s="52" t="s">
        <v>62</v>
      </c>
      <c r="C54" s="52" t="s">
        <v>64</v>
      </c>
      <c r="D54" s="52" t="s">
        <v>469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8" ht="156" x14ac:dyDescent="0.2">
      <c r="A55" s="44" t="s">
        <v>468</v>
      </c>
      <c r="B55" s="52" t="s">
        <v>62</v>
      </c>
      <c r="C55" s="52" t="s">
        <v>64</v>
      </c>
      <c r="D55" s="52" t="s">
        <v>469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8" ht="156" x14ac:dyDescent="0.2">
      <c r="A56" s="44" t="s">
        <v>468</v>
      </c>
      <c r="B56" s="52" t="s">
        <v>62</v>
      </c>
      <c r="C56" s="52" t="s">
        <v>64</v>
      </c>
      <c r="D56" s="52" t="s">
        <v>469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8" ht="156" x14ac:dyDescent="0.2">
      <c r="A57" s="44" t="s">
        <v>468</v>
      </c>
      <c r="B57" s="52" t="s">
        <v>62</v>
      </c>
      <c r="C57" s="52" t="s">
        <v>64</v>
      </c>
      <c r="D57" s="52" t="s">
        <v>469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8" ht="156" x14ac:dyDescent="0.2">
      <c r="A58" s="44" t="s">
        <v>468</v>
      </c>
      <c r="B58" s="52" t="s">
        <v>62</v>
      </c>
      <c r="C58" s="52" t="s">
        <v>64</v>
      </c>
      <c r="D58" s="52" t="s">
        <v>469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  <c r="R58" s="42">
        <f>38-3-5</f>
        <v>30</v>
      </c>
    </row>
    <row r="59" spans="1:18" ht="204" x14ac:dyDescent="0.2">
      <c r="A59" s="45" t="s">
        <v>446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8" ht="409.5" x14ac:dyDescent="0.2">
      <c r="A60" s="45" t="s">
        <v>446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8" ht="204" x14ac:dyDescent="0.2">
      <c r="A61" s="45" t="s">
        <v>446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8" ht="204" x14ac:dyDescent="0.2">
      <c r="A62" s="45" t="s">
        <v>446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8" ht="204" x14ac:dyDescent="0.2">
      <c r="A63" s="45" t="s">
        <v>446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8" ht="204" x14ac:dyDescent="0.2">
      <c r="A64" s="45" t="s">
        <v>446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 x14ac:dyDescent="0.2">
      <c r="A65" s="45" t="s">
        <v>447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 x14ac:dyDescent="0.2">
      <c r="A66" s="45" t="s">
        <v>447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108" x14ac:dyDescent="0.2">
      <c r="A67" s="45" t="s">
        <v>447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 x14ac:dyDescent="0.2">
      <c r="A68" s="45" t="s">
        <v>447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 x14ac:dyDescent="0.2">
      <c r="A69" s="45" t="s">
        <v>447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 x14ac:dyDescent="0.2">
      <c r="A70" s="45" t="s">
        <v>447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 x14ac:dyDescent="0.2">
      <c r="A71" s="45" t="s">
        <v>448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 x14ac:dyDescent="0.2">
      <c r="A72" s="45" t="s">
        <v>448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 x14ac:dyDescent="0.2">
      <c r="A73" s="45" t="s">
        <v>448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 x14ac:dyDescent="0.2">
      <c r="A74" s="45" t="s">
        <v>448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 x14ac:dyDescent="0.2">
      <c r="A75" s="45" t="s">
        <v>448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 x14ac:dyDescent="0.2">
      <c r="A76" s="45" t="s">
        <v>448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 x14ac:dyDescent="0.2">
      <c r="A77" s="45" t="s">
        <v>449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 x14ac:dyDescent="0.2">
      <c r="A78" s="45" t="s">
        <v>449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 x14ac:dyDescent="0.2">
      <c r="A79" s="45" t="s">
        <v>449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 x14ac:dyDescent="0.2">
      <c r="A80" s="45" t="s">
        <v>449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 x14ac:dyDescent="0.2">
      <c r="A81" s="45" t="s">
        <v>449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 x14ac:dyDescent="0.2">
      <c r="A82" s="45" t="s">
        <v>449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 x14ac:dyDescent="0.2">
      <c r="A83" s="45" t="s">
        <v>450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 x14ac:dyDescent="0.2">
      <c r="A84" s="45" t="s">
        <v>450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 x14ac:dyDescent="0.2">
      <c r="A85" s="45" t="s">
        <v>450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 x14ac:dyDescent="0.2">
      <c r="A86" s="45" t="s">
        <v>450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 x14ac:dyDescent="0.2">
      <c r="A87" s="45" t="s">
        <v>450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 x14ac:dyDescent="0.2">
      <c r="A88" s="45" t="s">
        <v>450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 x14ac:dyDescent="0.2">
      <c r="A89" s="43" t="s">
        <v>473</v>
      </c>
      <c r="B89" s="52" t="s">
        <v>62</v>
      </c>
      <c r="C89" s="52" t="s">
        <v>64</v>
      </c>
      <c r="D89" s="52" t="s">
        <v>474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 x14ac:dyDescent="0.2">
      <c r="A90" s="43" t="s">
        <v>473</v>
      </c>
      <c r="B90" s="52" t="s">
        <v>62</v>
      </c>
      <c r="C90" s="52" t="s">
        <v>64</v>
      </c>
      <c r="D90" s="52" t="s">
        <v>474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 x14ac:dyDescent="0.2">
      <c r="A91" s="43" t="s">
        <v>473</v>
      </c>
      <c r="B91" s="52" t="s">
        <v>62</v>
      </c>
      <c r="C91" s="52" t="s">
        <v>64</v>
      </c>
      <c r="D91" s="52" t="s">
        <v>474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 x14ac:dyDescent="0.2">
      <c r="A92" s="43" t="s">
        <v>473</v>
      </c>
      <c r="B92" s="52" t="s">
        <v>62</v>
      </c>
      <c r="C92" s="52" t="s">
        <v>64</v>
      </c>
      <c r="D92" s="52" t="s">
        <v>474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 x14ac:dyDescent="0.2">
      <c r="A93" s="43" t="s">
        <v>473</v>
      </c>
      <c r="B93" s="52" t="s">
        <v>62</v>
      </c>
      <c r="C93" s="52" t="s">
        <v>64</v>
      </c>
      <c r="D93" s="52" t="s">
        <v>474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 x14ac:dyDescent="0.2">
      <c r="A94" s="43" t="s">
        <v>473</v>
      </c>
      <c r="B94" s="52" t="s">
        <v>62</v>
      </c>
      <c r="C94" s="52" t="s">
        <v>64</v>
      </c>
      <c r="D94" s="52" t="s">
        <v>474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 x14ac:dyDescent="0.2">
      <c r="A95" s="45" t="s">
        <v>457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 x14ac:dyDescent="0.2">
      <c r="A96" s="45" t="s">
        <v>457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 x14ac:dyDescent="0.2">
      <c r="A97" s="45" t="s">
        <v>457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 x14ac:dyDescent="0.2">
      <c r="A98" s="45" t="s">
        <v>457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 x14ac:dyDescent="0.2">
      <c r="A99" s="45" t="s">
        <v>457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 x14ac:dyDescent="0.2">
      <c r="A100" s="45" t="s">
        <v>457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 x14ac:dyDescent="0.2">
      <c r="A101" s="45" t="s">
        <v>451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 x14ac:dyDescent="0.2">
      <c r="A102" s="45" t="s">
        <v>451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 x14ac:dyDescent="0.2">
      <c r="A103" s="45" t="s">
        <v>451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 x14ac:dyDescent="0.2">
      <c r="A104" s="45" t="s">
        <v>451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 x14ac:dyDescent="0.2">
      <c r="A105" s="45" t="s">
        <v>451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 x14ac:dyDescent="0.2">
      <c r="A106" s="45" t="s">
        <v>451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 x14ac:dyDescent="0.2">
      <c r="A107" s="45" t="s">
        <v>452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 x14ac:dyDescent="0.2">
      <c r="A108" s="45" t="s">
        <v>452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 x14ac:dyDescent="0.2">
      <c r="A109" s="45" t="s">
        <v>452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 x14ac:dyDescent="0.2">
      <c r="A110" s="45" t="s">
        <v>452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 x14ac:dyDescent="0.2">
      <c r="A111" s="45" t="s">
        <v>452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 x14ac:dyDescent="0.2">
      <c r="A112" s="45" t="s">
        <v>452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 x14ac:dyDescent="0.2">
      <c r="A113" s="45" t="s">
        <v>453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 x14ac:dyDescent="0.2">
      <c r="A114" s="45" t="s">
        <v>453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 x14ac:dyDescent="0.2">
      <c r="A115" s="45" t="s">
        <v>453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 x14ac:dyDescent="0.2">
      <c r="A116" s="45" t="s">
        <v>453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 x14ac:dyDescent="0.2">
      <c r="A117" s="45" t="s">
        <v>453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 x14ac:dyDescent="0.2">
      <c r="A118" s="45" t="s">
        <v>453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 x14ac:dyDescent="0.2">
      <c r="A119" s="45" t="s">
        <v>454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 x14ac:dyDescent="0.2">
      <c r="A120" s="45" t="s">
        <v>454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 x14ac:dyDescent="0.2">
      <c r="A121" s="45" t="s">
        <v>454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 x14ac:dyDescent="0.2">
      <c r="A122" s="45" t="s">
        <v>454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 x14ac:dyDescent="0.2">
      <c r="A123" s="45" t="s">
        <v>454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 x14ac:dyDescent="0.2">
      <c r="A124" s="45" t="s">
        <v>454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 x14ac:dyDescent="0.2">
      <c r="A125" s="45" t="s">
        <v>455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 x14ac:dyDescent="0.2">
      <c r="A126" s="45" t="s">
        <v>455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 x14ac:dyDescent="0.2">
      <c r="A127" s="45" t="s">
        <v>455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 x14ac:dyDescent="0.2">
      <c r="A128" s="45" t="s">
        <v>455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 x14ac:dyDescent="0.2">
      <c r="A129" s="45" t="s">
        <v>455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 x14ac:dyDescent="0.2">
      <c r="A130" s="45" t="s">
        <v>455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 x14ac:dyDescent="0.2">
      <c r="A131" s="45" t="s">
        <v>456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 x14ac:dyDescent="0.2">
      <c r="A132" s="45" t="s">
        <v>456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 x14ac:dyDescent="0.2">
      <c r="A133" s="45" t="s">
        <v>456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 x14ac:dyDescent="0.2">
      <c r="A134" s="45" t="s">
        <v>456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 x14ac:dyDescent="0.2">
      <c r="A135" s="45" t="s">
        <v>456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 x14ac:dyDescent="0.2">
      <c r="A136" s="45" t="s">
        <v>456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 x14ac:dyDescent="0.2">
      <c r="A137" s="45" t="s">
        <v>463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 x14ac:dyDescent="0.2">
      <c r="A138" s="45" t="s">
        <v>463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 x14ac:dyDescent="0.2">
      <c r="A139" s="45" t="s">
        <v>463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 x14ac:dyDescent="0.2">
      <c r="A140" s="45" t="s">
        <v>463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 x14ac:dyDescent="0.2">
      <c r="A141" s="45" t="s">
        <v>464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 x14ac:dyDescent="0.2">
      <c r="A142" s="45" t="s">
        <v>464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 x14ac:dyDescent="0.2">
      <c r="A143" s="45" t="s">
        <v>464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 x14ac:dyDescent="0.2">
      <c r="A144" s="45" t="s">
        <v>464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 x14ac:dyDescent="0.2">
      <c r="A145" s="45" t="s">
        <v>461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 x14ac:dyDescent="0.2">
      <c r="A146" s="45" t="s">
        <v>461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 x14ac:dyDescent="0.2">
      <c r="A147" s="45" t="s">
        <v>461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 x14ac:dyDescent="0.2">
      <c r="A148" s="45" t="s">
        <v>461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 x14ac:dyDescent="0.2">
      <c r="A149" s="45" t="s">
        <v>462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 x14ac:dyDescent="0.2">
      <c r="A150" s="45" t="s">
        <v>462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 x14ac:dyDescent="0.2">
      <c r="A151" s="45" t="s">
        <v>462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 x14ac:dyDescent="0.2">
      <c r="A152" s="45" t="s">
        <v>462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78" t="s">
        <v>79</v>
      </c>
      <c r="B2" s="78"/>
      <c r="C2" s="78"/>
      <c r="D2" s="78"/>
      <c r="E2" s="78"/>
      <c r="F2" s="78"/>
      <c r="G2" s="78"/>
    </row>
    <row r="3" spans="1:7" ht="29.85" customHeight="1" x14ac:dyDescent="0.2">
      <c r="A3" s="79" t="s">
        <v>80</v>
      </c>
      <c r="B3" s="79" t="s">
        <v>81</v>
      </c>
      <c r="C3" s="79" t="s">
        <v>28</v>
      </c>
      <c r="D3" s="79" t="s">
        <v>82</v>
      </c>
      <c r="E3" s="79"/>
      <c r="F3" s="79"/>
      <c r="G3" s="79" t="s">
        <v>83</v>
      </c>
    </row>
    <row r="4" spans="1:7" ht="53.65" customHeight="1" x14ac:dyDescent="0.2">
      <c r="A4" s="79" t="s">
        <v>0</v>
      </c>
      <c r="B4" s="79" t="s">
        <v>0</v>
      </c>
      <c r="C4" s="79" t="s">
        <v>0</v>
      </c>
      <c r="D4" s="18" t="s">
        <v>84</v>
      </c>
      <c r="E4" s="18" t="s">
        <v>85</v>
      </c>
      <c r="F4" s="18" t="s">
        <v>86</v>
      </c>
      <c r="G4" s="79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15931582.849999998</v>
      </c>
      <c r="E6" s="12">
        <f t="shared" ref="E6:F6" si="0">E9+E20+E31+E42+E53+E64+E75+E86+E97+E108+E119+E130+E141+E152+E163+E174+E185+E196+E207+E218+E229+E240+E251+E262+E273+E284</f>
        <v>15931582.849999998</v>
      </c>
      <c r="F6" s="12">
        <f t="shared" si="0"/>
        <v>15931582.849999998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5923789.2999999989</v>
      </c>
      <c r="E9" s="12">
        <f>D9</f>
        <v>5923789.2999999989</v>
      </c>
      <c r="F9" s="12">
        <f>D9</f>
        <v>5923789.2999999989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350771.42</v>
      </c>
      <c r="E10" s="12">
        <f t="shared" ref="E10:F10" si="1">ROUND((E11*(E12/100*E13/100*E14/100)),2)</f>
        <v>350771.42</v>
      </c>
      <c r="F10" s="12">
        <f t="shared" si="1"/>
        <v>350771.42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131.96251549230001</v>
      </c>
      <c r="E13" s="17">
        <f t="shared" ref="E13:E14" si="2">D13</f>
        <v>131.96251549230001</v>
      </c>
      <c r="F13" s="17">
        <f t="shared" ref="F13:F14" si="3">D13</f>
        <v>131.96251549230001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109.6441040979</v>
      </c>
      <c r="E14" s="17">
        <f t="shared" si="2"/>
        <v>109.6441040979</v>
      </c>
      <c r="F14" s="17">
        <f t="shared" si="3"/>
        <v>109.6441040979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22</v>
      </c>
      <c r="E15" s="12">
        <f>D15</f>
        <v>22</v>
      </c>
      <c r="F15" s="12">
        <f>D15</f>
        <v>22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81508.27</v>
      </c>
      <c r="E16" s="12">
        <f>D16</f>
        <v>81508.27</v>
      </c>
      <c r="F16" s="12">
        <f>E16</f>
        <v>81508.27</v>
      </c>
      <c r="G16" s="30" t="s">
        <v>0</v>
      </c>
    </row>
    <row r="17" spans="1:7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22</v>
      </c>
      <c r="E17" s="12">
        <f>D17</f>
        <v>22</v>
      </c>
      <c r="F17" s="12">
        <f>D17</f>
        <v>22</v>
      </c>
      <c r="G17" s="30" t="s">
        <v>0</v>
      </c>
    </row>
    <row r="18" spans="1:7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7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2640075.36</v>
      </c>
      <c r="E20" s="12">
        <f>D20</f>
        <v>2640075.36</v>
      </c>
      <c r="F20" s="12">
        <f>D20</f>
        <v>2640075.36</v>
      </c>
      <c r="G20" s="35" t="s">
        <v>113</v>
      </c>
    </row>
    <row r="21" spans="1:7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57392.639999999999</v>
      </c>
      <c r="E21" s="12">
        <f t="shared" ref="E21" si="4">ROUND((E22*(E23/100*E24/100*E25/100)),2)</f>
        <v>57392.639999999999</v>
      </c>
      <c r="F21" s="12">
        <f t="shared" ref="F21" si="5">ROUND((F22*(F23/100*F24/100*F25/100)),2)</f>
        <v>57392.639999999999</v>
      </c>
      <c r="G21" s="35" t="s">
        <v>114</v>
      </c>
    </row>
    <row r="22" spans="1:7" ht="12.75" customHeight="1" x14ac:dyDescent="0.2">
      <c r="A22" s="36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0" t="s">
        <v>0</v>
      </c>
    </row>
    <row r="23" spans="1:7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7" ht="12.75" customHeight="1" x14ac:dyDescent="0.2">
      <c r="A24" s="36" t="s">
        <v>323</v>
      </c>
      <c r="B24" s="19" t="s">
        <v>103</v>
      </c>
      <c r="C24" s="18" t="s">
        <v>101</v>
      </c>
      <c r="D24" s="16">
        <v>131.54165473110001</v>
      </c>
      <c r="E24" s="12">
        <f t="shared" si="6"/>
        <v>131.54165473110001</v>
      </c>
      <c r="F24" s="12">
        <f t="shared" si="7"/>
        <v>131.54165473110001</v>
      </c>
      <c r="G24" s="30" t="s">
        <v>0</v>
      </c>
    </row>
    <row r="25" spans="1:7" ht="12.75" customHeight="1" x14ac:dyDescent="0.2">
      <c r="A25" s="36" t="s">
        <v>324</v>
      </c>
      <c r="B25" s="19" t="s">
        <v>105</v>
      </c>
      <c r="C25" s="18" t="s">
        <v>101</v>
      </c>
      <c r="D25" s="34">
        <v>116.0869271883</v>
      </c>
      <c r="E25" s="12">
        <f t="shared" si="6"/>
        <v>116.0869271883</v>
      </c>
      <c r="F25" s="12">
        <f t="shared" si="7"/>
        <v>116.0869271883</v>
      </c>
      <c r="G25" s="30" t="s">
        <v>0</v>
      </c>
    </row>
    <row r="26" spans="1:7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48</v>
      </c>
      <c r="E26" s="12">
        <f t="shared" si="6"/>
        <v>48</v>
      </c>
      <c r="F26" s="12">
        <f t="shared" si="7"/>
        <v>48</v>
      </c>
      <c r="G26" s="30" t="s">
        <v>0</v>
      </c>
    </row>
    <row r="27" spans="1:7" ht="28.9" customHeight="1" x14ac:dyDescent="0.2">
      <c r="A27" s="36" t="s">
        <v>326</v>
      </c>
      <c r="B27" s="19" t="s">
        <v>109</v>
      </c>
      <c r="C27" s="18" t="s">
        <v>88</v>
      </c>
      <c r="D27" s="12">
        <v>2391.0700000000002</v>
      </c>
      <c r="E27" s="12">
        <f>D27</f>
        <v>2391.0700000000002</v>
      </c>
      <c r="F27" s="12">
        <f>D27</f>
        <v>2391.0700000000002</v>
      </c>
      <c r="G27" s="30" t="s">
        <v>0</v>
      </c>
    </row>
    <row r="28" spans="1:7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48</v>
      </c>
      <c r="E28" s="12">
        <f>D28</f>
        <v>48</v>
      </c>
      <c r="F28" s="12">
        <f>D28</f>
        <v>48</v>
      </c>
      <c r="G28" s="30" t="s">
        <v>0</v>
      </c>
    </row>
    <row r="29" spans="1:7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7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2122828.7999999998</v>
      </c>
      <c r="E31" s="12">
        <f>D31</f>
        <v>2122828.7999999998</v>
      </c>
      <c r="F31" s="12">
        <f>D31</f>
        <v>2122828.7999999998</v>
      </c>
      <c r="G31" s="35" t="s">
        <v>116</v>
      </c>
    </row>
    <row r="32" spans="1:7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44876.74</v>
      </c>
      <c r="E32" s="12">
        <f t="shared" ref="E32" si="8">ROUND((E33*(E34/100*E35/100*E36/100)),2)</f>
        <v>44876.74</v>
      </c>
      <c r="F32" s="12">
        <f t="shared" ref="F32" si="9">ROUND((F33*(F34/100*F35/100*F36/100)),2)</f>
        <v>44876.74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131.54154144430001</v>
      </c>
      <c r="E35" s="12">
        <f t="shared" si="10"/>
        <v>131.54154144430001</v>
      </c>
      <c r="F35" s="12">
        <f t="shared" si="11"/>
        <v>131.54154144430001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115.3846086099</v>
      </c>
      <c r="E36" s="12">
        <f t="shared" si="10"/>
        <v>115.3846086099</v>
      </c>
      <c r="F36" s="12">
        <f t="shared" si="11"/>
        <v>115.3846086099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48</v>
      </c>
      <c r="E37" s="12">
        <f t="shared" si="10"/>
        <v>48</v>
      </c>
      <c r="F37" s="12">
        <f t="shared" si="11"/>
        <v>48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651.14</v>
      </c>
      <c r="E38" s="12">
        <f>D38</f>
        <v>651.14</v>
      </c>
      <c r="F38" s="12">
        <f>D38</f>
        <v>651.14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48</v>
      </c>
      <c r="E39" s="12">
        <f t="shared" ref="E39:F39" si="12">E37</f>
        <v>48</v>
      </c>
      <c r="F39" s="12">
        <f t="shared" si="12"/>
        <v>48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265744.07999999996</v>
      </c>
      <c r="E42" s="12">
        <f>D42</f>
        <v>265744.07999999996</v>
      </c>
      <c r="F42" s="12">
        <f>D42</f>
        <v>265744.07999999996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9658.2999999999993</v>
      </c>
      <c r="E43" s="12">
        <f t="shared" ref="E43" si="13">ROUND((E44*(E45/100*E46/100*E47/100)),2)</f>
        <v>9658.2999999999993</v>
      </c>
      <c r="F43" s="12">
        <f t="shared" ref="F43" si="14">ROUND((F44*(F45/100*F46/100*F47/100)),2)</f>
        <v>9658.2999999999993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132.2022914321</v>
      </c>
      <c r="E46" s="12">
        <f t="shared" si="15"/>
        <v>132.2022914321</v>
      </c>
      <c r="F46" s="12">
        <f t="shared" si="16"/>
        <v>132.2022914321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114.9139113263</v>
      </c>
      <c r="E47" s="12">
        <f t="shared" si="15"/>
        <v>114.9139113263</v>
      </c>
      <c r="F47" s="12">
        <f t="shared" si="16"/>
        <v>114.9139113263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28</v>
      </c>
      <c r="E48" s="12">
        <f t="shared" si="15"/>
        <v>28</v>
      </c>
      <c r="F48" s="12">
        <f t="shared" si="16"/>
        <v>28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167.44</v>
      </c>
      <c r="E49" s="12">
        <f>D49</f>
        <v>167.44</v>
      </c>
      <c r="F49" s="12">
        <f>D49</f>
        <v>167.44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28</v>
      </c>
      <c r="E50" s="12">
        <f t="shared" ref="E50:F50" si="17">E48</f>
        <v>28</v>
      </c>
      <c r="F50" s="12">
        <f t="shared" si="17"/>
        <v>28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65752.649999999994</v>
      </c>
      <c r="E53" s="12">
        <f>D53</f>
        <v>65752.649999999994</v>
      </c>
      <c r="F53" s="12">
        <f>D53</f>
        <v>65752.649999999994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4487.6899999999996</v>
      </c>
      <c r="E54" s="12">
        <f t="shared" ref="E54:F54" si="18">ROUND((E55*(E56/100*E57/100*E58/100)),2)</f>
        <v>4487.6899999999996</v>
      </c>
      <c r="F54" s="12">
        <f t="shared" si="18"/>
        <v>4487.6899999999996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2991.24</v>
      </c>
      <c r="E55" s="12">
        <f>D55</f>
        <v>2991.24</v>
      </c>
      <c r="F55" s="12">
        <f>D55</f>
        <v>2991.24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131.8105709548</v>
      </c>
      <c r="E57" s="12">
        <f t="shared" si="19"/>
        <v>131.8105709548</v>
      </c>
      <c r="F57" s="12">
        <f t="shared" si="20"/>
        <v>131.8105709548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113.82072515359999</v>
      </c>
      <c r="E58" s="12">
        <f t="shared" si="19"/>
        <v>113.82072515359999</v>
      </c>
      <c r="F58" s="12">
        <f t="shared" si="20"/>
        <v>113.82072515359999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15</v>
      </c>
      <c r="E59" s="12">
        <f t="shared" si="19"/>
        <v>15</v>
      </c>
      <c r="F59" s="12">
        <f t="shared" si="20"/>
        <v>15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104.18</v>
      </c>
      <c r="E60" s="12">
        <f>D60</f>
        <v>104.18</v>
      </c>
      <c r="F60" s="12">
        <f>D60</f>
        <v>104.18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15</v>
      </c>
      <c r="E61" s="12">
        <f t="shared" ref="E61:F61" si="21">E59</f>
        <v>15</v>
      </c>
      <c r="F61" s="12">
        <f t="shared" si="21"/>
        <v>15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20374.899999999998</v>
      </c>
      <c r="E64" s="12">
        <f>D64</f>
        <v>20374.899999999998</v>
      </c>
      <c r="F64" s="12">
        <f>D64</f>
        <v>20374.899999999998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10578.14</v>
      </c>
      <c r="E65" s="12">
        <f t="shared" ref="E65:F65" si="22">ROUND((E66*(E67/100*E68/100*E69/100)),2)</f>
        <v>10578.14</v>
      </c>
      <c r="F65" s="12">
        <f t="shared" si="22"/>
        <v>10578.14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7575.68</v>
      </c>
      <c r="E66" s="12">
        <f>D66</f>
        <v>7575.68</v>
      </c>
      <c r="F66" s="12">
        <f>D66</f>
        <v>7575.68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124.427104136</v>
      </c>
      <c r="E68" s="12">
        <f t="shared" si="23"/>
        <v>124.427104136</v>
      </c>
      <c r="F68" s="12">
        <f t="shared" si="24"/>
        <v>124.427104136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112.2206281423</v>
      </c>
      <c r="E69" s="12">
        <f t="shared" si="23"/>
        <v>112.2206281423</v>
      </c>
      <c r="F69" s="12">
        <f t="shared" si="24"/>
        <v>112.2206281423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2</v>
      </c>
      <c r="E70" s="12">
        <f t="shared" si="23"/>
        <v>2</v>
      </c>
      <c r="F70" s="12">
        <f t="shared" si="24"/>
        <v>2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390.69</v>
      </c>
      <c r="E71" s="12">
        <f>D71</f>
        <v>390.69</v>
      </c>
      <c r="F71" s="12">
        <f>D71</f>
        <v>390.69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2</v>
      </c>
      <c r="E72" s="12">
        <f>D72</f>
        <v>2</v>
      </c>
      <c r="F72" s="12">
        <f>E72</f>
        <v>2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43.35" customHeight="1" x14ac:dyDescent="0.2">
      <c r="A75" s="36" t="s">
        <v>127</v>
      </c>
      <c r="B75" s="28" t="s">
        <v>92</v>
      </c>
      <c r="C75" s="27" t="s">
        <v>88</v>
      </c>
      <c r="D75" s="12">
        <f>D76*D81-D82*D83</f>
        <v>20374.899999999998</v>
      </c>
      <c r="E75" s="12">
        <f>D75</f>
        <v>20374.899999999998</v>
      </c>
      <c r="F75" s="12">
        <f>D75</f>
        <v>20374.899999999998</v>
      </c>
      <c r="G75" s="35" t="s">
        <v>128</v>
      </c>
    </row>
    <row r="76" spans="1:7" ht="72.599999999999994" customHeight="1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10578.14</v>
      </c>
      <c r="E76" s="12">
        <f t="shared" ref="E76:F76" si="25">ROUND((E77*(E78/100*E79/100*E80/100)),2)</f>
        <v>10578.14</v>
      </c>
      <c r="F76" s="12">
        <f t="shared" si="25"/>
        <v>10578.14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11274.31</v>
      </c>
      <c r="E77" s="12">
        <f>D77</f>
        <v>11274.31</v>
      </c>
      <c r="F77" s="12">
        <f>D77</f>
        <v>11274.31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79.977666690999996</v>
      </c>
      <c r="E79" s="12">
        <f t="shared" si="26"/>
        <v>79.977666690999996</v>
      </c>
      <c r="F79" s="12">
        <f t="shared" si="27"/>
        <v>79.977666690999996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117.3142068727</v>
      </c>
      <c r="E80" s="12">
        <f t="shared" si="26"/>
        <v>117.3142068727</v>
      </c>
      <c r="F80" s="12">
        <f t="shared" si="27"/>
        <v>117.3142068727</v>
      </c>
      <c r="G80" s="30" t="s">
        <v>0</v>
      </c>
    </row>
    <row r="81" spans="1:7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30" t="s">
        <v>0</v>
      </c>
    </row>
    <row r="82" spans="1:7" ht="28.9" customHeight="1" x14ac:dyDescent="0.2">
      <c r="A82" s="36" t="s">
        <v>376</v>
      </c>
      <c r="B82" s="28" t="s">
        <v>109</v>
      </c>
      <c r="C82" s="27" t="s">
        <v>88</v>
      </c>
      <c r="D82" s="12">
        <v>390.69</v>
      </c>
      <c r="E82" s="12">
        <f>D82</f>
        <v>390.69</v>
      </c>
      <c r="F82" s="12">
        <f>D82</f>
        <v>390.69</v>
      </c>
      <c r="G82" s="30" t="s">
        <v>0</v>
      </c>
    </row>
    <row r="83" spans="1:7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2</v>
      </c>
      <c r="E83" s="12">
        <f>D83</f>
        <v>2</v>
      </c>
      <c r="F83" s="12">
        <f>D83</f>
        <v>2</v>
      </c>
      <c r="G83" s="30" t="s">
        <v>0</v>
      </c>
    </row>
    <row r="84" spans="1:7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7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1340577</v>
      </c>
      <c r="E86" s="12">
        <f>D86</f>
        <v>1340577</v>
      </c>
      <c r="F86" s="12">
        <f>D86</f>
        <v>1340577</v>
      </c>
      <c r="G86" s="35" t="s">
        <v>131</v>
      </c>
    </row>
    <row r="87" spans="1:7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1089.9000000000001</v>
      </c>
      <c r="E87" s="12">
        <f t="shared" ref="E87:F87" si="28">ROUND((E88*(E89/100*E90/100*E91/100)),2)</f>
        <v>1089.9000000000001</v>
      </c>
      <c r="F87" s="12">
        <f t="shared" si="28"/>
        <v>1089.9000000000001</v>
      </c>
      <c r="G87" s="35" t="s">
        <v>132</v>
      </c>
    </row>
    <row r="88" spans="1:7" ht="12.75" customHeight="1" x14ac:dyDescent="0.2">
      <c r="A88" s="36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0" t="s">
        <v>0</v>
      </c>
    </row>
    <row r="89" spans="1:7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7" ht="12.75" customHeight="1" x14ac:dyDescent="0.2">
      <c r="A90" s="36" t="s">
        <v>316</v>
      </c>
      <c r="B90" s="19" t="s">
        <v>103</v>
      </c>
      <c r="C90" s="18" t="s">
        <v>101</v>
      </c>
      <c r="D90" s="16">
        <v>112.15024100399999</v>
      </c>
      <c r="E90" s="12">
        <f t="shared" si="29"/>
        <v>112.15024100399999</v>
      </c>
      <c r="F90" s="12">
        <f t="shared" si="30"/>
        <v>112.15024100399999</v>
      </c>
      <c r="G90" s="30" t="s">
        <v>0</v>
      </c>
    </row>
    <row r="91" spans="1:7" ht="12.75" customHeight="1" x14ac:dyDescent="0.2">
      <c r="A91" s="36" t="s">
        <v>317</v>
      </c>
      <c r="B91" s="19" t="s">
        <v>105</v>
      </c>
      <c r="C91" s="18" t="s">
        <v>101</v>
      </c>
      <c r="D91" s="16">
        <v>108.3014456606</v>
      </c>
      <c r="E91" s="12">
        <f t="shared" si="29"/>
        <v>108.3014456606</v>
      </c>
      <c r="F91" s="12">
        <f t="shared" si="30"/>
        <v>108.3014456606</v>
      </c>
      <c r="G91" s="30" t="s">
        <v>0</v>
      </c>
    </row>
    <row r="92" spans="1:7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1230</v>
      </c>
      <c r="E92" s="12">
        <f t="shared" si="29"/>
        <v>1230</v>
      </c>
      <c r="F92" s="12">
        <f t="shared" si="30"/>
        <v>1230</v>
      </c>
      <c r="G92" s="30" t="s">
        <v>0</v>
      </c>
    </row>
    <row r="93" spans="1:7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7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7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 x14ac:dyDescent="0.2">
      <c r="A96" s="36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 x14ac:dyDescent="0.2">
      <c r="A97" s="36" t="s">
        <v>133</v>
      </c>
      <c r="B97" s="48" t="s">
        <v>92</v>
      </c>
      <c r="C97" s="47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8" t="s">
        <v>134</v>
      </c>
    </row>
    <row r="98" spans="1:7" ht="38.25" x14ac:dyDescent="0.2">
      <c r="A98" s="36" t="s">
        <v>381</v>
      </c>
      <c r="B98" s="48" t="s">
        <v>95</v>
      </c>
      <c r="C98" s="47" t="s">
        <v>88</v>
      </c>
      <c r="D98" s="12">
        <f>ROUND((D99*(D100/100*D101/100*D102/100)),2)</f>
        <v>1089.9000000000001</v>
      </c>
      <c r="E98" s="12">
        <f t="shared" ref="E98:F98" si="31">ROUND((E99*(E100/100*E101/100*E102/100)),2)</f>
        <v>1089.9000000000001</v>
      </c>
      <c r="F98" s="12">
        <f t="shared" si="31"/>
        <v>1089.9000000000001</v>
      </c>
      <c r="G98" s="48" t="s">
        <v>135</v>
      </c>
    </row>
    <row r="99" spans="1:7" ht="12.75" customHeight="1" x14ac:dyDescent="0.2">
      <c r="A99" s="36" t="s">
        <v>382</v>
      </c>
      <c r="B99" s="48" t="s">
        <v>98</v>
      </c>
      <c r="C99" s="47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8" t="s">
        <v>0</v>
      </c>
    </row>
    <row r="100" spans="1:7" ht="12.75" customHeight="1" x14ac:dyDescent="0.2">
      <c r="A100" s="36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 x14ac:dyDescent="0.2">
      <c r="A101" s="36" t="s">
        <v>384</v>
      </c>
      <c r="B101" s="48" t="s">
        <v>103</v>
      </c>
      <c r="C101" s="47" t="s">
        <v>101</v>
      </c>
      <c r="D101" s="12">
        <f t="shared" si="32"/>
        <v>112.15024100399999</v>
      </c>
      <c r="E101" s="12">
        <f t="shared" si="33"/>
        <v>112.15024100399999</v>
      </c>
      <c r="F101" s="12">
        <f t="shared" si="34"/>
        <v>112.15024100399999</v>
      </c>
      <c r="G101" s="48" t="s">
        <v>0</v>
      </c>
    </row>
    <row r="102" spans="1:7" ht="12.75" customHeight="1" x14ac:dyDescent="0.2">
      <c r="A102" s="36" t="s">
        <v>385</v>
      </c>
      <c r="B102" s="48" t="s">
        <v>105</v>
      </c>
      <c r="C102" s="47" t="s">
        <v>101</v>
      </c>
      <c r="D102" s="12">
        <f t="shared" si="32"/>
        <v>108.3014456606</v>
      </c>
      <c r="E102" s="12">
        <f t="shared" si="33"/>
        <v>108.3014456606</v>
      </c>
      <c r="F102" s="12">
        <f t="shared" si="34"/>
        <v>108.3014456606</v>
      </c>
      <c r="G102" s="48" t="s">
        <v>0</v>
      </c>
    </row>
    <row r="103" spans="1:7" ht="28.9" customHeight="1" x14ac:dyDescent="0.2">
      <c r="A103" s="36" t="s">
        <v>386</v>
      </c>
      <c r="B103" s="48" t="s">
        <v>107</v>
      </c>
      <c r="C103" s="47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8" t="s">
        <v>0</v>
      </c>
    </row>
    <row r="104" spans="1:7" ht="28.9" customHeight="1" x14ac:dyDescent="0.2">
      <c r="A104" s="36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 x14ac:dyDescent="0.2">
      <c r="A105" s="36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8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1089.9000000000001</v>
      </c>
      <c r="E109" s="12">
        <f t="shared" ref="E109" si="35">ROUND((E110*(E111/100*E112/100*E113/100)),2)</f>
        <v>1089.9000000000001</v>
      </c>
      <c r="F109" s="12">
        <f t="shared" ref="F109" si="36">ROUND((F110*(F111/100*F112/100*F113/100)),2)</f>
        <v>1089.9000000000001</v>
      </c>
      <c r="G109" s="48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112.15024100399999</v>
      </c>
      <c r="E112" s="12">
        <f t="shared" si="38"/>
        <v>112.15024100399999</v>
      </c>
      <c r="F112" s="12">
        <f t="shared" si="39"/>
        <v>112.15024100399999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108.3014456606</v>
      </c>
      <c r="E113" s="12">
        <f t="shared" si="38"/>
        <v>108.3014456606</v>
      </c>
      <c r="F113" s="12">
        <f t="shared" si="39"/>
        <v>108.3014456606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21798</v>
      </c>
      <c r="E119" s="12">
        <f>D119</f>
        <v>21798</v>
      </c>
      <c r="F119" s="12">
        <f>D119</f>
        <v>21798</v>
      </c>
      <c r="G119" s="48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1089.9000000000001</v>
      </c>
      <c r="E120" s="12">
        <f t="shared" ref="E120" si="40">ROUND((E121*(E122/100*E123/100*E124/100)),2)</f>
        <v>1089.9000000000001</v>
      </c>
      <c r="F120" s="12">
        <f t="shared" ref="F120" si="41">ROUND((F121*(F122/100*F123/100*F124/100)),2)</f>
        <v>1089.9000000000001</v>
      </c>
      <c r="G120" s="48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112.15024100399999</v>
      </c>
      <c r="E123" s="12">
        <f t="shared" si="43"/>
        <v>112.15024100399999</v>
      </c>
      <c r="F123" s="12">
        <f t="shared" si="44"/>
        <v>112.15024100399999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108.3014456606</v>
      </c>
      <c r="E124" s="12">
        <f t="shared" si="43"/>
        <v>108.3014456606</v>
      </c>
      <c r="F124" s="12">
        <f t="shared" si="44"/>
        <v>108.3014456606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20</v>
      </c>
      <c r="E125" s="12">
        <f t="shared" si="43"/>
        <v>20</v>
      </c>
      <c r="F125" s="12">
        <f t="shared" si="44"/>
        <v>20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8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1089.9000000000001</v>
      </c>
      <c r="E131" s="12">
        <f t="shared" ref="E131:F131" si="45">ROUND((E132*(E133/100*E134/100*E135/100)),2)</f>
        <v>1089.9000000000001</v>
      </c>
      <c r="F131" s="12">
        <f t="shared" si="45"/>
        <v>1089.9000000000001</v>
      </c>
      <c r="G131" s="48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112.15024100399999</v>
      </c>
      <c r="E134" s="12">
        <f t="shared" si="47"/>
        <v>112.15024100399999</v>
      </c>
      <c r="F134" s="12">
        <f t="shared" si="48"/>
        <v>112.15024100399999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108.3014456606</v>
      </c>
      <c r="E135" s="12">
        <f t="shared" si="47"/>
        <v>108.3014456606</v>
      </c>
      <c r="F135" s="12">
        <f t="shared" si="48"/>
        <v>108.3014456606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217980.00000000003</v>
      </c>
      <c r="E141" s="12">
        <f t="shared" ref="E141:F141" si="49">E142*E147</f>
        <v>217980.00000000003</v>
      </c>
      <c r="F141" s="12">
        <f t="shared" si="49"/>
        <v>217980.00000000003</v>
      </c>
      <c r="G141" s="48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1089.9000000000001</v>
      </c>
      <c r="E142" s="12">
        <f t="shared" ref="E142:F142" si="50">ROUND((E143*(E144/100*E145/100*E146/100)),2)</f>
        <v>1089.9000000000001</v>
      </c>
      <c r="F142" s="12">
        <f t="shared" si="50"/>
        <v>1089.9000000000001</v>
      </c>
      <c r="G142" s="48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112.15024100399999</v>
      </c>
      <c r="E145" s="12">
        <f t="shared" si="52"/>
        <v>112.15024100399999</v>
      </c>
      <c r="F145" s="12">
        <f t="shared" si="53"/>
        <v>112.15024100399999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108.3014456606</v>
      </c>
      <c r="E146" s="12">
        <f t="shared" si="52"/>
        <v>108.3014456606</v>
      </c>
      <c r="F146" s="12">
        <f t="shared" si="53"/>
        <v>108.3014456606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200</v>
      </c>
      <c r="E147" s="12">
        <f>D147</f>
        <v>200</v>
      </c>
      <c r="F147" s="12">
        <f>E147</f>
        <v>200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217980.00000000003</v>
      </c>
      <c r="E152" s="12">
        <f>D152</f>
        <v>217980.00000000003</v>
      </c>
      <c r="F152" s="12">
        <f>D152</f>
        <v>217980.00000000003</v>
      </c>
      <c r="G152" s="48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1089.9000000000001</v>
      </c>
      <c r="E153" s="12">
        <f t="shared" ref="E153:F153" si="54">ROUND((E154*(E155/100*E156/100*E157/100)),2)</f>
        <v>1089.9000000000001</v>
      </c>
      <c r="F153" s="12">
        <f t="shared" si="54"/>
        <v>1089.9000000000001</v>
      </c>
      <c r="G153" s="48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112.15024100399999</v>
      </c>
      <c r="E156" s="12">
        <f t="shared" si="56"/>
        <v>112.15024100399999</v>
      </c>
      <c r="F156" s="12">
        <f t="shared" si="57"/>
        <v>112.15024100399999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108.3014456606</v>
      </c>
      <c r="E157" s="12">
        <f t="shared" si="56"/>
        <v>108.3014456606</v>
      </c>
      <c r="F157" s="12">
        <f t="shared" si="57"/>
        <v>108.3014456606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200</v>
      </c>
      <c r="E158" s="12">
        <f t="shared" si="56"/>
        <v>200</v>
      </c>
      <c r="F158" s="12">
        <f t="shared" si="57"/>
        <v>200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 x14ac:dyDescent="0.2">
      <c r="A163" s="25" t="s">
        <v>188</v>
      </c>
      <c r="B163" s="48" t="s">
        <v>92</v>
      </c>
      <c r="C163" s="47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1089.9000000000001</v>
      </c>
      <c r="E164" s="12">
        <f t="shared" ref="E164:F164" si="58">ROUND((E165*(E166/100*E167/100*E168/100)),2)</f>
        <v>1089.9000000000001</v>
      </c>
      <c r="F164" s="12">
        <f t="shared" si="58"/>
        <v>1089.9000000000001</v>
      </c>
      <c r="G164" s="23" t="s">
        <v>198</v>
      </c>
    </row>
    <row r="165" spans="1:7" ht="12.75" customHeight="1" x14ac:dyDescent="0.2">
      <c r="A165" s="25" t="s">
        <v>190</v>
      </c>
      <c r="B165" s="48" t="s">
        <v>98</v>
      </c>
      <c r="C165" s="47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8" t="s">
        <v>0</v>
      </c>
    </row>
    <row r="166" spans="1:7" ht="12.75" customHeight="1" x14ac:dyDescent="0.2">
      <c r="A166" s="25" t="s">
        <v>191</v>
      </c>
      <c r="B166" s="48" t="s">
        <v>100</v>
      </c>
      <c r="C166" s="47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8" t="s">
        <v>0</v>
      </c>
    </row>
    <row r="167" spans="1:7" ht="12.75" customHeight="1" x14ac:dyDescent="0.2">
      <c r="A167" s="25" t="s">
        <v>192</v>
      </c>
      <c r="B167" s="48" t="s">
        <v>103</v>
      </c>
      <c r="C167" s="47" t="s">
        <v>101</v>
      </c>
      <c r="D167" s="12">
        <f t="shared" si="59"/>
        <v>112.15024100399999</v>
      </c>
      <c r="E167" s="12">
        <f t="shared" si="60"/>
        <v>112.15024100399999</v>
      </c>
      <c r="F167" s="12">
        <f t="shared" si="61"/>
        <v>112.15024100399999</v>
      </c>
      <c r="G167" s="48" t="s">
        <v>0</v>
      </c>
    </row>
    <row r="168" spans="1:7" ht="12.75" customHeight="1" x14ac:dyDescent="0.2">
      <c r="A168" s="25" t="s">
        <v>193</v>
      </c>
      <c r="B168" s="48" t="s">
        <v>105</v>
      </c>
      <c r="C168" s="47" t="s">
        <v>101</v>
      </c>
      <c r="D168" s="12">
        <f t="shared" si="59"/>
        <v>108.3014456606</v>
      </c>
      <c r="E168" s="12">
        <f t="shared" si="60"/>
        <v>108.3014456606</v>
      </c>
      <c r="F168" s="12">
        <f t="shared" si="61"/>
        <v>108.3014456606</v>
      </c>
      <c r="G168" s="48" t="s">
        <v>0</v>
      </c>
    </row>
    <row r="169" spans="1:7" ht="28.9" customHeight="1" x14ac:dyDescent="0.2">
      <c r="A169" s="25" t="s">
        <v>194</v>
      </c>
      <c r="B169" s="48" t="s">
        <v>107</v>
      </c>
      <c r="C169" s="47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8" t="s">
        <v>0</v>
      </c>
    </row>
    <row r="170" spans="1:7" ht="28.9" customHeight="1" x14ac:dyDescent="0.2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 x14ac:dyDescent="0.2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 x14ac:dyDescent="0.2">
      <c r="A174" s="25" t="s">
        <v>201</v>
      </c>
      <c r="B174" s="48" t="s">
        <v>92</v>
      </c>
      <c r="C174" s="47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 x14ac:dyDescent="0.2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1089.9000000000001</v>
      </c>
      <c r="E175" s="12">
        <f t="shared" ref="E175:F175" si="62">ROUND((E176*(E177/100*E178/100*E179/100)),2)</f>
        <v>1089.9000000000001</v>
      </c>
      <c r="F175" s="12">
        <f t="shared" si="62"/>
        <v>1089.9000000000001</v>
      </c>
      <c r="G175" s="23" t="s">
        <v>211</v>
      </c>
    </row>
    <row r="176" spans="1:7" ht="12.75" customHeight="1" x14ac:dyDescent="0.2">
      <c r="A176" s="25" t="s">
        <v>203</v>
      </c>
      <c r="B176" s="48" t="s">
        <v>98</v>
      </c>
      <c r="C176" s="47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8" t="s">
        <v>0</v>
      </c>
    </row>
    <row r="177" spans="1:7" ht="12.75" customHeight="1" x14ac:dyDescent="0.2">
      <c r="A177" s="25" t="s">
        <v>204</v>
      </c>
      <c r="B177" s="48" t="s">
        <v>100</v>
      </c>
      <c r="C177" s="47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8" t="s">
        <v>0</v>
      </c>
    </row>
    <row r="178" spans="1:7" ht="12.75" customHeight="1" x14ac:dyDescent="0.2">
      <c r="A178" s="25" t="s">
        <v>205</v>
      </c>
      <c r="B178" s="48" t="s">
        <v>103</v>
      </c>
      <c r="C178" s="47" t="s">
        <v>101</v>
      </c>
      <c r="D178" s="12">
        <f t="shared" si="63"/>
        <v>112.15024100399999</v>
      </c>
      <c r="E178" s="12">
        <f t="shared" si="64"/>
        <v>112.15024100399999</v>
      </c>
      <c r="F178" s="12">
        <f t="shared" si="65"/>
        <v>112.15024100399999</v>
      </c>
      <c r="G178" s="48" t="s">
        <v>0</v>
      </c>
    </row>
    <row r="179" spans="1:7" ht="12.75" customHeight="1" x14ac:dyDescent="0.2">
      <c r="A179" s="25" t="s">
        <v>206</v>
      </c>
      <c r="B179" s="48" t="s">
        <v>105</v>
      </c>
      <c r="C179" s="47" t="s">
        <v>101</v>
      </c>
      <c r="D179" s="12">
        <f t="shared" si="63"/>
        <v>108.3014456606</v>
      </c>
      <c r="E179" s="12">
        <f t="shared" si="64"/>
        <v>108.3014456606</v>
      </c>
      <c r="F179" s="12">
        <f t="shared" si="65"/>
        <v>108.3014456606</v>
      </c>
      <c r="G179" s="48" t="s">
        <v>0</v>
      </c>
    </row>
    <row r="180" spans="1:7" ht="28.9" customHeight="1" x14ac:dyDescent="0.2">
      <c r="A180" s="25" t="s">
        <v>207</v>
      </c>
      <c r="B180" s="48" t="s">
        <v>107</v>
      </c>
      <c r="C180" s="47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8" t="s">
        <v>0</v>
      </c>
    </row>
    <row r="181" spans="1:7" ht="28.9" customHeight="1" x14ac:dyDescent="0.2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 x14ac:dyDescent="0.2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1033067.52</v>
      </c>
      <c r="E185" s="12">
        <f>D185</f>
        <v>1033067.52</v>
      </c>
      <c r="F185" s="12">
        <f>D185</f>
        <v>1033067.52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57392.639999999999</v>
      </c>
      <c r="E186" s="12">
        <f t="shared" ref="E186:F186" si="66">ROUND((E187*(E188/100*E189/100*E190/100)),2)</f>
        <v>57392.639999999999</v>
      </c>
      <c r="F186" s="12">
        <f t="shared" si="66"/>
        <v>57392.639999999999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8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8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131.54165473110001</v>
      </c>
      <c r="E189" s="12">
        <f t="shared" si="68"/>
        <v>131.54165473110001</v>
      </c>
      <c r="F189" s="12">
        <f t="shared" si="69"/>
        <v>131.54165473110001</v>
      </c>
      <c r="G189" s="48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116.0869271883</v>
      </c>
      <c r="E190" s="12">
        <f t="shared" si="68"/>
        <v>116.0869271883</v>
      </c>
      <c r="F190" s="12">
        <f t="shared" si="69"/>
        <v>116.0869271883</v>
      </c>
      <c r="G190" s="48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18</v>
      </c>
      <c r="E191" s="12">
        <f t="shared" si="68"/>
        <v>18</v>
      </c>
      <c r="F191" s="12">
        <f t="shared" si="69"/>
        <v>18</v>
      </c>
      <c r="G191" s="48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807781.32</v>
      </c>
      <c r="E196" s="12">
        <f>D196</f>
        <v>807781.32</v>
      </c>
      <c r="F196" s="12">
        <f>D196</f>
        <v>807781.32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44876.74</v>
      </c>
      <c r="E197" s="12">
        <f t="shared" ref="E197:F197" si="70">ROUND((E198*(E199/100*E200/100*E201/100)),2)</f>
        <v>44876.74</v>
      </c>
      <c r="F197" s="12">
        <f t="shared" si="70"/>
        <v>44876.74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8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8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131.54154144430001</v>
      </c>
      <c r="E200" s="12">
        <f t="shared" si="71"/>
        <v>131.54154144430001</v>
      </c>
      <c r="F200" s="12">
        <f t="shared" si="72"/>
        <v>131.54154144430001</v>
      </c>
      <c r="G200" s="48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115.3846086099</v>
      </c>
      <c r="E201" s="12">
        <f t="shared" si="71"/>
        <v>115.3846086099</v>
      </c>
      <c r="F201" s="12">
        <f t="shared" si="72"/>
        <v>115.3846086099</v>
      </c>
      <c r="G201" s="48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18</v>
      </c>
      <c r="E202" s="12">
        <f t="shared" si="71"/>
        <v>18</v>
      </c>
      <c r="F202" s="12">
        <f t="shared" si="72"/>
        <v>18</v>
      </c>
      <c r="G202" s="48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173849.4</v>
      </c>
      <c r="E207" s="12">
        <f>D207</f>
        <v>173849.4</v>
      </c>
      <c r="F207" s="12">
        <f>D207</f>
        <v>173849.4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9658.2999999999993</v>
      </c>
      <c r="E208" s="12">
        <f t="shared" ref="E208:F208" si="73">ROUND((E209*(E210/100*E211/100*E212/100)),2)</f>
        <v>9658.2999999999993</v>
      </c>
      <c r="F208" s="12">
        <f t="shared" si="73"/>
        <v>9658.2999999999993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8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8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132.2022914321</v>
      </c>
      <c r="E211" s="12">
        <f t="shared" si="74"/>
        <v>132.2022914321</v>
      </c>
      <c r="F211" s="12">
        <f t="shared" si="75"/>
        <v>132.2022914321</v>
      </c>
      <c r="G211" s="48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114.9139113263</v>
      </c>
      <c r="E212" s="12">
        <f t="shared" si="74"/>
        <v>114.9139113263</v>
      </c>
      <c r="F212" s="12">
        <f t="shared" si="75"/>
        <v>114.9139113263</v>
      </c>
      <c r="G212" s="48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18</v>
      </c>
      <c r="E213" s="12">
        <f t="shared" si="74"/>
        <v>18</v>
      </c>
      <c r="F213" s="12">
        <f t="shared" si="75"/>
        <v>18</v>
      </c>
      <c r="G213" s="48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80778.42</v>
      </c>
      <c r="E218" s="12">
        <f>D218</f>
        <v>80778.42</v>
      </c>
      <c r="F218" s="12">
        <f>D218</f>
        <v>80778.42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4487.6899999999996</v>
      </c>
      <c r="E219" s="12">
        <f t="shared" ref="E219:F219" si="76">ROUND((E220*(E221/100*E222/100*E223/100)),2)</f>
        <v>4487.6899999999996</v>
      </c>
      <c r="F219" s="12">
        <f t="shared" si="76"/>
        <v>4487.6899999999996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131.8105709548</v>
      </c>
      <c r="E222" s="12">
        <f t="shared" si="77"/>
        <v>131.8105709548</v>
      </c>
      <c r="F222" s="12">
        <f t="shared" si="78"/>
        <v>131.8105709548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113.82072515359999</v>
      </c>
      <c r="E223" s="12">
        <f t="shared" si="77"/>
        <v>113.82072515359999</v>
      </c>
      <c r="F223" s="12">
        <f t="shared" si="78"/>
        <v>113.82072515359999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18</v>
      </c>
      <c r="E224" s="12">
        <f t="shared" si="77"/>
        <v>18</v>
      </c>
      <c r="F224" s="12">
        <f t="shared" si="78"/>
        <v>18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52890.7</v>
      </c>
      <c r="E229" s="12">
        <f>D229</f>
        <v>52890.7</v>
      </c>
      <c r="F229" s="12">
        <f>D229</f>
        <v>52890.7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10578.14</v>
      </c>
      <c r="E230" s="12">
        <f t="shared" ref="E230:F230" si="79">ROUND((E231*(E232/100*E233/100*E234/100)),2)</f>
        <v>10578.14</v>
      </c>
      <c r="F230" s="12">
        <f t="shared" si="79"/>
        <v>10578.14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124.427104136</v>
      </c>
      <c r="E233" s="12">
        <f t="shared" si="80"/>
        <v>124.427104136</v>
      </c>
      <c r="F233" s="12">
        <f t="shared" si="81"/>
        <v>124.427104136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112.2206281423</v>
      </c>
      <c r="E234" s="12">
        <f t="shared" si="80"/>
        <v>112.2206281423</v>
      </c>
      <c r="F234" s="12">
        <f t="shared" si="81"/>
        <v>112.2206281423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5</v>
      </c>
      <c r="E235" s="12">
        <f t="shared" si="80"/>
        <v>5</v>
      </c>
      <c r="F235" s="12">
        <f t="shared" si="81"/>
        <v>5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52890.7</v>
      </c>
      <c r="E240" s="12">
        <f>D240</f>
        <v>52890.7</v>
      </c>
      <c r="F240" s="12">
        <f>D240</f>
        <v>52890.7</v>
      </c>
      <c r="G240" s="23" t="s">
        <v>275</v>
      </c>
    </row>
    <row r="241" spans="1:7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10578.14</v>
      </c>
      <c r="E241" s="12">
        <f t="shared" ref="E241:F241" si="82">ROUND((E242*(E243/100*E244/100*E245/100)),2)</f>
        <v>10578.14</v>
      </c>
      <c r="F241" s="12">
        <f t="shared" si="82"/>
        <v>10578.14</v>
      </c>
      <c r="G241" s="23" t="s">
        <v>276</v>
      </c>
    </row>
    <row r="242" spans="1:7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8" t="s">
        <v>0</v>
      </c>
    </row>
    <row r="243" spans="1:7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7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79.977666690999996</v>
      </c>
      <c r="E244" s="12">
        <f t="shared" si="83"/>
        <v>79.977666690999996</v>
      </c>
      <c r="F244" s="12">
        <f t="shared" si="84"/>
        <v>79.977666690999996</v>
      </c>
      <c r="G244" s="28" t="s">
        <v>0</v>
      </c>
    </row>
    <row r="245" spans="1:7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117.3142068727</v>
      </c>
      <c r="E245" s="12">
        <f t="shared" si="83"/>
        <v>117.3142068727</v>
      </c>
      <c r="F245" s="12">
        <f t="shared" si="84"/>
        <v>117.3142068727</v>
      </c>
      <c r="G245" s="28" t="s">
        <v>0</v>
      </c>
    </row>
    <row r="246" spans="1:7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8" t="s">
        <v>0</v>
      </c>
    </row>
    <row r="247" spans="1:7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7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7" ht="15.75" x14ac:dyDescent="0.2">
      <c r="A249" s="13" t="s">
        <v>477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 x14ac:dyDescent="0.2">
      <c r="A250" s="24" t="s">
        <v>478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 x14ac:dyDescent="0.2">
      <c r="A251" s="25" t="s">
        <v>479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488</v>
      </c>
    </row>
    <row r="252" spans="1:7" ht="51" x14ac:dyDescent="0.2">
      <c r="A252" s="25" t="s">
        <v>480</v>
      </c>
      <c r="B252" s="19" t="s">
        <v>95</v>
      </c>
      <c r="C252" s="18" t="s">
        <v>88</v>
      </c>
      <c r="D252" s="12">
        <f>ROUND((D253*(D254/100*D255/100*D256/100)),2)</f>
        <v>8444.5</v>
      </c>
      <c r="E252" s="12">
        <f t="shared" ref="E252:F252" si="85">ROUND((E253*(E254/100*E255/100*E256/100)),2)</f>
        <v>8444.5</v>
      </c>
      <c r="F252" s="12">
        <f t="shared" si="85"/>
        <v>8444.5</v>
      </c>
      <c r="G252" s="23" t="s">
        <v>489</v>
      </c>
    </row>
    <row r="253" spans="1:7" ht="12.75" customHeight="1" x14ac:dyDescent="0.2">
      <c r="A253" s="25" t="s">
        <v>481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 x14ac:dyDescent="0.2">
      <c r="A254" s="25" t="s">
        <v>482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 x14ac:dyDescent="0.2">
      <c r="A255" s="25" t="s">
        <v>483</v>
      </c>
      <c r="B255" s="19" t="s">
        <v>103</v>
      </c>
      <c r="C255" s="18" t="s">
        <v>101</v>
      </c>
      <c r="D255" s="33">
        <v>238.26616797259999</v>
      </c>
      <c r="E255" s="12">
        <f t="shared" si="86"/>
        <v>238.26616797259999</v>
      </c>
      <c r="F255" s="12">
        <f t="shared" si="87"/>
        <v>238.26616797259999</v>
      </c>
      <c r="G255" s="26" t="s">
        <v>0</v>
      </c>
    </row>
    <row r="256" spans="1:7" ht="12.75" customHeight="1" x14ac:dyDescent="0.2">
      <c r="A256" s="25" t="s">
        <v>484</v>
      </c>
      <c r="B256" s="19" t="s">
        <v>105</v>
      </c>
      <c r="C256" s="18" t="s">
        <v>101</v>
      </c>
      <c r="D256" s="16">
        <v>92.094721620000001</v>
      </c>
      <c r="E256" s="12">
        <f t="shared" si="86"/>
        <v>92.094721620000001</v>
      </c>
      <c r="F256" s="12">
        <f t="shared" si="87"/>
        <v>92.094721620000001</v>
      </c>
      <c r="G256" s="26" t="s">
        <v>0</v>
      </c>
    </row>
    <row r="257" spans="1:7" ht="28.9" customHeight="1" x14ac:dyDescent="0.2">
      <c r="A257" s="25" t="s">
        <v>485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486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487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492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493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494</v>
      </c>
      <c r="B262" s="19" t="s">
        <v>92</v>
      </c>
      <c r="C262" s="18" t="s">
        <v>88</v>
      </c>
      <c r="D262" s="12">
        <f>D263*D268-D269*D270</f>
        <v>167367</v>
      </c>
      <c r="E262" s="12">
        <f>D262</f>
        <v>167367</v>
      </c>
      <c r="F262" s="12">
        <f>D262</f>
        <v>167367</v>
      </c>
      <c r="G262" s="23" t="s">
        <v>490</v>
      </c>
    </row>
    <row r="263" spans="1:7" ht="51" x14ac:dyDescent="0.2">
      <c r="A263" s="25" t="s">
        <v>495</v>
      </c>
      <c r="B263" s="19" t="s">
        <v>95</v>
      </c>
      <c r="C263" s="18" t="s">
        <v>88</v>
      </c>
      <c r="D263" s="12">
        <f>ROUND((D264*(D265/100*D266/100*D267/100)),2)</f>
        <v>8444.5</v>
      </c>
      <c r="E263" s="12">
        <f t="shared" ref="E263:F263" si="88">ROUND((E264*(E265/100*E266/100*E267/100)),2)</f>
        <v>8444.5</v>
      </c>
      <c r="F263" s="12">
        <f t="shared" si="88"/>
        <v>8444.5</v>
      </c>
      <c r="G263" s="23" t="s">
        <v>491</v>
      </c>
    </row>
    <row r="264" spans="1:7" ht="12.75" customHeight="1" x14ac:dyDescent="0.2">
      <c r="A264" s="25" t="s">
        <v>496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 x14ac:dyDescent="0.2">
      <c r="A265" s="25" t="s">
        <v>497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498</v>
      </c>
      <c r="B266" s="19" t="s">
        <v>103</v>
      </c>
      <c r="C266" s="18" t="s">
        <v>101</v>
      </c>
      <c r="D266" s="12">
        <f t="shared" si="89"/>
        <v>238.26616797259999</v>
      </c>
      <c r="E266" s="12">
        <f t="shared" si="90"/>
        <v>238.26616797259999</v>
      </c>
      <c r="F266" s="12">
        <f t="shared" si="91"/>
        <v>238.26616797259999</v>
      </c>
      <c r="G266" s="19" t="s">
        <v>0</v>
      </c>
    </row>
    <row r="267" spans="1:7" ht="12.75" customHeight="1" x14ac:dyDescent="0.2">
      <c r="A267" s="25" t="s">
        <v>499</v>
      </c>
      <c r="B267" s="19" t="s">
        <v>105</v>
      </c>
      <c r="C267" s="18" t="s">
        <v>101</v>
      </c>
      <c r="D267" s="12">
        <f t="shared" si="89"/>
        <v>92.094721620000001</v>
      </c>
      <c r="E267" s="12">
        <f t="shared" si="90"/>
        <v>92.094721620000001</v>
      </c>
      <c r="F267" s="12">
        <f t="shared" si="91"/>
        <v>92.094721620000001</v>
      </c>
      <c r="G267" s="19" t="s">
        <v>0</v>
      </c>
    </row>
    <row r="268" spans="1:7" ht="28.9" customHeight="1" x14ac:dyDescent="0.2">
      <c r="A268" s="25" t="s">
        <v>500</v>
      </c>
      <c r="B268" s="19" t="s">
        <v>107</v>
      </c>
      <c r="C268" s="18" t="s">
        <v>57</v>
      </c>
      <c r="D268" s="12">
        <f>Part1_1!L31</f>
        <v>20</v>
      </c>
      <c r="E268" s="12">
        <f t="shared" ref="E268" si="92">D268</f>
        <v>20</v>
      </c>
      <c r="F268" s="12">
        <f t="shared" ref="F268" si="93">D268</f>
        <v>20</v>
      </c>
      <c r="G268" s="19" t="s">
        <v>0</v>
      </c>
    </row>
    <row r="269" spans="1:7" ht="28.9" customHeight="1" x14ac:dyDescent="0.2">
      <c r="A269" s="25" t="s">
        <v>501</v>
      </c>
      <c r="B269" s="19" t="s">
        <v>109</v>
      </c>
      <c r="C269" s="18" t="s">
        <v>88</v>
      </c>
      <c r="D269" s="12">
        <v>76.150000000000006</v>
      </c>
      <c r="E269" s="12">
        <f>D269</f>
        <v>76.150000000000006</v>
      </c>
      <c r="F269" s="12">
        <f>D269</f>
        <v>76.150000000000006</v>
      </c>
      <c r="G269" s="19" t="s">
        <v>0</v>
      </c>
    </row>
    <row r="270" spans="1:7" ht="28.9" customHeight="1" x14ac:dyDescent="0.2">
      <c r="A270" s="25" t="s">
        <v>502</v>
      </c>
      <c r="B270" s="19" t="s">
        <v>111</v>
      </c>
      <c r="C270" s="18" t="s">
        <v>57</v>
      </c>
      <c r="D270" s="12">
        <f>D268</f>
        <v>20</v>
      </c>
      <c r="E270" s="12">
        <f t="shared" ref="E270:F270" si="94">E268</f>
        <v>20</v>
      </c>
      <c r="F270" s="12">
        <f t="shared" si="94"/>
        <v>20</v>
      </c>
      <c r="G270" s="19" t="s">
        <v>0</v>
      </c>
    </row>
    <row r="271" spans="1:7" ht="15.75" x14ac:dyDescent="0.2">
      <c r="A271" s="13" t="s">
        <v>503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504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 x14ac:dyDescent="0.2">
      <c r="A273" s="25" t="s">
        <v>505</v>
      </c>
      <c r="B273" s="48" t="s">
        <v>92</v>
      </c>
      <c r="C273" s="47" t="s">
        <v>88</v>
      </c>
      <c r="D273" s="12">
        <f>D274*D279</f>
        <v>304002</v>
      </c>
      <c r="E273" s="12">
        <f>D273</f>
        <v>304002</v>
      </c>
      <c r="F273" s="12">
        <f>D273</f>
        <v>304002</v>
      </c>
      <c r="G273" s="23" t="s">
        <v>527</v>
      </c>
    </row>
    <row r="274" spans="1:7" ht="51" x14ac:dyDescent="0.2">
      <c r="A274" s="25" t="s">
        <v>506</v>
      </c>
      <c r="B274" s="48" t="s">
        <v>95</v>
      </c>
      <c r="C274" s="47" t="s">
        <v>88</v>
      </c>
      <c r="D274" s="12">
        <f>ROUND((D275*(D276/100*D277/100*D278/100)),2)</f>
        <v>8444.5</v>
      </c>
      <c r="E274" s="12">
        <f t="shared" ref="E274:F274" si="95">ROUND((E275*(E276/100*E277/100*E278/100)),2)</f>
        <v>8444.5</v>
      </c>
      <c r="F274" s="12">
        <f t="shared" si="95"/>
        <v>8444.5</v>
      </c>
      <c r="G274" s="23" t="s">
        <v>489</v>
      </c>
    </row>
    <row r="275" spans="1:7" ht="12.75" customHeight="1" x14ac:dyDescent="0.2">
      <c r="A275" s="25" t="s">
        <v>507</v>
      </c>
      <c r="B275" s="48" t="s">
        <v>98</v>
      </c>
      <c r="C275" s="47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8" t="s">
        <v>0</v>
      </c>
    </row>
    <row r="276" spans="1:7" ht="12.75" customHeight="1" x14ac:dyDescent="0.2">
      <c r="A276" s="25" t="s">
        <v>508</v>
      </c>
      <c r="B276" s="48" t="s">
        <v>100</v>
      </c>
      <c r="C276" s="47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8" t="s">
        <v>0</v>
      </c>
    </row>
    <row r="277" spans="1:7" ht="12.75" customHeight="1" x14ac:dyDescent="0.2">
      <c r="A277" s="25" t="s">
        <v>509</v>
      </c>
      <c r="B277" s="48" t="s">
        <v>103</v>
      </c>
      <c r="C277" s="47" t="s">
        <v>101</v>
      </c>
      <c r="D277" s="12">
        <f t="shared" si="96"/>
        <v>238.26616797259999</v>
      </c>
      <c r="E277" s="12">
        <f t="shared" si="97"/>
        <v>238.26616797259999</v>
      </c>
      <c r="F277" s="12">
        <f t="shared" si="98"/>
        <v>238.26616797259999</v>
      </c>
      <c r="G277" s="48" t="s">
        <v>0</v>
      </c>
    </row>
    <row r="278" spans="1:7" ht="12.75" customHeight="1" x14ac:dyDescent="0.2">
      <c r="A278" s="25" t="s">
        <v>510</v>
      </c>
      <c r="B278" s="48" t="s">
        <v>105</v>
      </c>
      <c r="C278" s="47" t="s">
        <v>101</v>
      </c>
      <c r="D278" s="12">
        <f t="shared" si="96"/>
        <v>92.094721620000001</v>
      </c>
      <c r="E278" s="12">
        <f t="shared" si="97"/>
        <v>92.094721620000001</v>
      </c>
      <c r="F278" s="12">
        <f t="shared" si="98"/>
        <v>92.094721620000001</v>
      </c>
      <c r="G278" s="48" t="s">
        <v>0</v>
      </c>
    </row>
    <row r="279" spans="1:7" ht="28.9" customHeight="1" x14ac:dyDescent="0.2">
      <c r="A279" s="25" t="s">
        <v>511</v>
      </c>
      <c r="B279" s="48" t="s">
        <v>107</v>
      </c>
      <c r="C279" s="47" t="s">
        <v>57</v>
      </c>
      <c r="D279" s="12">
        <f>Part1_1!K32</f>
        <v>36</v>
      </c>
      <c r="E279" s="12">
        <f>D279</f>
        <v>36</v>
      </c>
      <c r="F279" s="12">
        <f>D279</f>
        <v>36</v>
      </c>
      <c r="G279" s="48" t="s">
        <v>0</v>
      </c>
    </row>
    <row r="280" spans="1:7" ht="28.9" customHeight="1" x14ac:dyDescent="0.2">
      <c r="A280" s="25" t="s">
        <v>512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 x14ac:dyDescent="0.2">
      <c r="A281" s="25" t="s">
        <v>513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 x14ac:dyDescent="0.2">
      <c r="A282" s="13" t="s">
        <v>514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515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 x14ac:dyDescent="0.2">
      <c r="A284" s="25" t="s">
        <v>516</v>
      </c>
      <c r="B284" s="48" t="s">
        <v>92</v>
      </c>
      <c r="C284" s="47" t="s">
        <v>88</v>
      </c>
      <c r="D284" s="12">
        <f>D285*D290-D291*D292</f>
        <v>401680.8</v>
      </c>
      <c r="E284" s="12">
        <f>D284</f>
        <v>401680.8</v>
      </c>
      <c r="F284" s="12">
        <f>D284</f>
        <v>401680.8</v>
      </c>
      <c r="G284" s="23" t="s">
        <v>525</v>
      </c>
    </row>
    <row r="285" spans="1:7" ht="51" x14ac:dyDescent="0.2">
      <c r="A285" s="25" t="s">
        <v>517</v>
      </c>
      <c r="B285" s="48" t="s">
        <v>95</v>
      </c>
      <c r="C285" s="47" t="s">
        <v>88</v>
      </c>
      <c r="D285" s="12">
        <f>ROUND((D286*(D287/100*D288/100*D289/100)),2)</f>
        <v>8444.5</v>
      </c>
      <c r="E285" s="12">
        <f t="shared" ref="E285:F285" si="99">ROUND((E286*(E287/100*E288/100*E289/100)),2)</f>
        <v>8444.5</v>
      </c>
      <c r="F285" s="12">
        <f t="shared" si="99"/>
        <v>8444.5</v>
      </c>
      <c r="G285" s="23" t="s">
        <v>526</v>
      </c>
    </row>
    <row r="286" spans="1:7" ht="12.75" customHeight="1" x14ac:dyDescent="0.2">
      <c r="A286" s="25" t="s">
        <v>518</v>
      </c>
      <c r="B286" s="48" t="s">
        <v>98</v>
      </c>
      <c r="C286" s="47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8" t="s">
        <v>0</v>
      </c>
    </row>
    <row r="287" spans="1:7" ht="12.75" customHeight="1" x14ac:dyDescent="0.2">
      <c r="A287" s="25" t="s">
        <v>519</v>
      </c>
      <c r="B287" s="48" t="s">
        <v>100</v>
      </c>
      <c r="C287" s="47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8" t="s">
        <v>0</v>
      </c>
    </row>
    <row r="288" spans="1:7" ht="12.75" customHeight="1" x14ac:dyDescent="0.2">
      <c r="A288" s="25" t="s">
        <v>520</v>
      </c>
      <c r="B288" s="48" t="s">
        <v>103</v>
      </c>
      <c r="C288" s="47" t="s">
        <v>101</v>
      </c>
      <c r="D288" s="12">
        <f t="shared" si="100"/>
        <v>238.26616797259999</v>
      </c>
      <c r="E288" s="12">
        <f t="shared" si="101"/>
        <v>238.26616797259999</v>
      </c>
      <c r="F288" s="12">
        <f t="shared" si="102"/>
        <v>238.26616797259999</v>
      </c>
      <c r="G288" s="48" t="s">
        <v>0</v>
      </c>
    </row>
    <row r="289" spans="1:9" ht="12.75" customHeight="1" x14ac:dyDescent="0.2">
      <c r="A289" s="25" t="s">
        <v>521</v>
      </c>
      <c r="B289" s="48" t="s">
        <v>105</v>
      </c>
      <c r="C289" s="47" t="s">
        <v>101</v>
      </c>
      <c r="D289" s="12">
        <f t="shared" si="100"/>
        <v>92.094721620000001</v>
      </c>
      <c r="E289" s="12">
        <f t="shared" si="101"/>
        <v>92.094721620000001</v>
      </c>
      <c r="F289" s="12">
        <f t="shared" si="102"/>
        <v>92.094721620000001</v>
      </c>
      <c r="G289" s="48" t="s">
        <v>0</v>
      </c>
    </row>
    <row r="290" spans="1:9" ht="28.9" customHeight="1" x14ac:dyDescent="0.2">
      <c r="A290" s="25" t="s">
        <v>522</v>
      </c>
      <c r="B290" s="48" t="s">
        <v>107</v>
      </c>
      <c r="C290" s="47" t="s">
        <v>57</v>
      </c>
      <c r="D290" s="12">
        <f>Part1_1!L33</f>
        <v>48</v>
      </c>
      <c r="E290" s="12">
        <f t="shared" si="101"/>
        <v>48</v>
      </c>
      <c r="F290" s="12">
        <f t="shared" si="102"/>
        <v>48</v>
      </c>
      <c r="G290" s="48" t="s">
        <v>0</v>
      </c>
    </row>
    <row r="291" spans="1:9" ht="28.9" customHeight="1" x14ac:dyDescent="0.2">
      <c r="A291" s="25" t="s">
        <v>523</v>
      </c>
      <c r="B291" s="48" t="s">
        <v>109</v>
      </c>
      <c r="C291" s="47" t="s">
        <v>88</v>
      </c>
      <c r="D291" s="12">
        <f>D269</f>
        <v>76.150000000000006</v>
      </c>
      <c r="E291" s="12">
        <f>D291</f>
        <v>76.150000000000006</v>
      </c>
      <c r="F291" s="12">
        <f>D291</f>
        <v>76.150000000000006</v>
      </c>
      <c r="G291" s="48" t="s">
        <v>0</v>
      </c>
    </row>
    <row r="292" spans="1:9" ht="28.9" customHeight="1" x14ac:dyDescent="0.2">
      <c r="A292" s="25" t="s">
        <v>524</v>
      </c>
      <c r="B292" s="48" t="s">
        <v>111</v>
      </c>
      <c r="C292" s="47" t="s">
        <v>57</v>
      </c>
      <c r="D292" s="12">
        <f>D290</f>
        <v>48</v>
      </c>
      <c r="E292" s="12">
        <f t="shared" ref="E292:F292" si="103">E290</f>
        <v>48</v>
      </c>
      <c r="F292" s="12">
        <f t="shared" si="103"/>
        <v>48</v>
      </c>
      <c r="G292" s="48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918167.15000000224</v>
      </c>
      <c r="E293" s="12">
        <f>D293</f>
        <v>918167.15000000224</v>
      </c>
      <c r="F293" s="12">
        <f>D293</f>
        <v>918167.15000000224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16849750</v>
      </c>
      <c r="E295" s="12">
        <f>E293+E6</f>
        <v>16849750</v>
      </c>
      <c r="F295" s="12">
        <f>F293+F6</f>
        <v>16849750</v>
      </c>
      <c r="G295" s="19" t="s">
        <v>154</v>
      </c>
    </row>
    <row r="297" spans="1:9" x14ac:dyDescent="0.2">
      <c r="D297">
        <v>16849750</v>
      </c>
    </row>
    <row r="299" spans="1:9" x14ac:dyDescent="0.2">
      <c r="D299">
        <f>D295-D297</f>
        <v>0</v>
      </c>
    </row>
    <row r="300" spans="1:9" x14ac:dyDescent="0.2">
      <c r="E300" s="60"/>
    </row>
    <row r="301" spans="1:9" x14ac:dyDescent="0.2">
      <c r="C301" s="5"/>
    </row>
    <row r="302" spans="1:9" x14ac:dyDescent="0.2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3" t="s">
        <v>155</v>
      </c>
      <c r="B2" s="73"/>
      <c r="C2" s="73"/>
    </row>
    <row r="3" spans="1:3" ht="11.45" customHeight="1" x14ac:dyDescent="0.2">
      <c r="A3" s="67" t="s">
        <v>0</v>
      </c>
      <c r="B3" s="67"/>
      <c r="C3" s="67"/>
    </row>
    <row r="4" spans="1:3" ht="21.6" customHeight="1" x14ac:dyDescent="0.2">
      <c r="A4" s="67" t="s">
        <v>156</v>
      </c>
      <c r="B4" s="67"/>
      <c r="C4" s="67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7" t="s">
        <v>0</v>
      </c>
      <c r="B8" s="67"/>
      <c r="C8" s="67"/>
    </row>
    <row r="9" spans="1:3" ht="21.6" customHeight="1" x14ac:dyDescent="0.2">
      <c r="A9" s="81" t="s">
        <v>163</v>
      </c>
      <c r="B9" s="81"/>
      <c r="C9" s="81"/>
    </row>
    <row r="10" spans="1:3" ht="12.75" customHeight="1" x14ac:dyDescent="0.2">
      <c r="A10" s="10" t="s">
        <v>34</v>
      </c>
      <c r="B10" s="80" t="s">
        <v>164</v>
      </c>
      <c r="C10" s="80"/>
    </row>
    <row r="11" spans="1:3" ht="12.75" customHeight="1" x14ac:dyDescent="0.2">
      <c r="A11" s="10" t="s">
        <v>35</v>
      </c>
      <c r="B11" s="80" t="s">
        <v>165</v>
      </c>
      <c r="C11" s="80"/>
    </row>
    <row r="12" spans="1:3" ht="11.45" customHeight="1" x14ac:dyDescent="0.2">
      <c r="A12" s="67" t="s">
        <v>0</v>
      </c>
      <c r="B12" s="67"/>
      <c r="C12" s="67"/>
    </row>
    <row r="13" spans="1:3" ht="21.6" customHeight="1" x14ac:dyDescent="0.2">
      <c r="A13" s="81" t="s">
        <v>166</v>
      </c>
      <c r="B13" s="81"/>
      <c r="C13" s="81"/>
    </row>
    <row r="14" spans="1:3" ht="12.75" customHeight="1" x14ac:dyDescent="0.2">
      <c r="A14" s="10" t="s">
        <v>34</v>
      </c>
      <c r="B14" s="80" t="s">
        <v>167</v>
      </c>
      <c r="C14" s="80"/>
    </row>
    <row r="15" spans="1:3" ht="11.45" customHeight="1" x14ac:dyDescent="0.2">
      <c r="A15" s="67" t="s">
        <v>0</v>
      </c>
      <c r="B15" s="67"/>
      <c r="C15" s="67"/>
    </row>
    <row r="16" spans="1:3" ht="29.45" customHeight="1" x14ac:dyDescent="0.2">
      <c r="A16" s="73" t="s">
        <v>168</v>
      </c>
      <c r="B16" s="73"/>
      <c r="C16" s="73"/>
    </row>
    <row r="17" spans="1:3" ht="10.35" customHeight="1" x14ac:dyDescent="0.2">
      <c r="A17" s="78" t="s">
        <v>0</v>
      </c>
      <c r="B17" s="78"/>
      <c r="C17" s="78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2022-02-15T13:30:41Z</dcterms:modified>
</cp:coreProperties>
</file>