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70" windowHeight="9435"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<sst xmlns="http://schemas.openxmlformats.org/spreadsheetml/2006/main" count="85" uniqueCount="63">
  <si>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</si>
  <si>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</si>
  <si>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</si>
  <si>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</si>
  <si>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</si>
  <si>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</si>
  <si>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</si>
  <si>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</si>
  <si>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</si>
  <si>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</si>
  <si>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</si>
  <si>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</si>
  <si>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</si>
  <si>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</si>
  <si>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</si>
  <si>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</si>
  <si>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</si>
  <si>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</si>
  <si>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</si>
  <si>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</si>
  <si>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</si>
  <si>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</si>
  <si>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</si>
  <si>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Гражданин при отсутствии работы и средств к существованию</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</si>
  <si>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</si>
  <si>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</si>
  <si>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</si>
  <si>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r>
      <rPr>
        <b/>
        <sz val="11"/>
        <rFont val="Times New Roman"/>
        <family val="1"/>
      </rPr>
      <t>Государственная услуга 2</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</si>
  <si>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3</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</si>
  <si>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4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</si>
  <si>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t>22879000Р69100400001001</t>
  </si>
  <si>
    <t>"Комплексный центр социального обслуживания населения" Кесовогорского района</t>
  </si>
  <si>
    <t>880000О.99.0.АЭ22АА10000</t>
  </si>
  <si>
    <t>880000О.99.0.АЭ26АА19000</t>
  </si>
  <si>
    <t>880000О.99.0.АЭ26АА28000</t>
  </si>
  <si>
    <t>880000О.99.0.АЭ22АА19000</t>
  </si>
  <si>
    <t>880000О.99.0.АЭ22АА28000</t>
  </si>
  <si>
    <t>870000О.99.0.АЭ20АА01000</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</si>
  <si>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 (условия оказание - очное)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</si>
  <si>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t>870000О.99.0.АЭ25АА73000</t>
  </si>
  <si>
    <t>870000О.99.0.АЭ25АА76000</t>
  </si>
  <si>
    <t>Человек</t>
  </si>
  <si>
    <t>870000О.99.0.АЭ25АА79000</t>
  </si>
  <si>
    <t>880000О.99.0.АЭ26АА10000</t>
  </si>
  <si>
    <t>Наименование государственной услуги (работы)</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</si>
  <si>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</si>
  <si>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показателя объема государственной услуги (работы)</t>
  </si>
  <si>
    <t>Единица измерения показателя государственной услуги (работы)</t>
  </si>
  <si>
    <r>
      <t>Индекс достижения показателей объема государственной услуги, выполнения работы (</t>
    </r>
    <r>
      <rPr>
        <sz val="11"/>
        <color indexed="12"/>
        <rFont val="Times New Roman"/>
        <family val="1"/>
      </rPr>
      <t>7</t>
    </r>
    <r>
      <rPr>
        <sz val="11"/>
        <color indexed="8"/>
        <rFont val="Times New Roman"/>
        <family val="1"/>
      </rPr>
      <t xml:space="preserve"> / </t>
    </r>
    <r>
      <rPr>
        <sz val="11"/>
        <color indexed="12"/>
        <rFont val="Times New Roman"/>
        <family val="1"/>
      </rPr>
      <t>6</t>
    </r>
    <r>
      <rPr>
        <sz val="11"/>
        <color indexed="8"/>
        <rFont val="Times New Roman"/>
        <family val="1"/>
      </rPr>
      <t>)</t>
    </r>
  </si>
  <si>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</si>
  <si>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</si>
  <si>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r>
      <rPr>
        <b/>
        <sz val="11"/>
        <rFont val="Times New Roman"/>
        <family val="1"/>
      </rPr>
      <t xml:space="preserve">Государственная услуга 5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</si>
  <si>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6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</si>
  <si>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7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</si>
  <si>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Государственная услуга 8</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</si>
  <si>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9</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</si>
  <si>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rPr>
        <b/>
        <sz val="11"/>
        <rFont val="Times New Roman"/>
        <family val="1"/>
      </rPr>
      <t xml:space="preserve">Государственная услуга 10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</si>
  <si>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t xml:space="preserve">Государтвенная работа 1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</si>
  <si>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за отчетный период с </t>
    </r>
    <r>
      <rPr>
        <b/>
        <u val="single"/>
        <sz val="16"/>
        <color indexed="56"/>
        <rFont val="Times New Roman"/>
        <family val="1"/>
      </rPr>
      <t>01.01.2021</t>
    </r>
    <r>
      <rPr>
        <b/>
        <sz val="16"/>
        <color indexed="10"/>
        <rFont val="Times New Roman"/>
        <family val="1"/>
      </rPr>
      <t xml:space="preserve"> </t>
    </r>
    <r>
      <rPr>
        <sz val="11"/>
        <color indexed="8"/>
        <rFont val="Times New Roman"/>
        <family val="1"/>
      </rPr>
      <t xml:space="preserve">по </t>
    </r>
    <r>
      <rPr>
        <sz val="16"/>
        <color indexed="8"/>
        <rFont val="Times New Roman"/>
        <family val="1"/>
      </rPr>
      <t>30</t>
    </r>
    <r>
      <rPr>
        <b/>
        <u val="single"/>
        <sz val="16"/>
        <color indexed="56"/>
        <rFont val="Times New Roman"/>
        <family val="1"/>
      </rPr>
      <t>.09.2021</t>
    </r>
  </si>
  <si>
    <t>Ожидаемое исполнение данного вида услуг - конец 2021 г.</t>
  </si>
  <si>
    <t>Отсутствие потребности в услугах данной категории</t>
  </si>
  <si>
    <t>______________Гнусова Е.В.
 "15"  октября 2021 г.</t>
  </si>
  <si>
    <t>Засместитель Министра социальной защиты населения Тверской области
_______________            И.Ю.Петрова
"22" октября 2021 г.</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</si>
</sst>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s>
  <fonts count="61">
    <font>
      <sz val="11"/>
      <color theme="1"/>
      <name val="Calibri"/>
      <family val="2"/>
    </font>
    <font>
      <sz val="11"/>
      <color indexed="8"/>
      <name val="Calibri"/>
      <family val="2"/>
    </font>
    <font>
      <sz val="11"/>
      <color indexed="8"/>
      <name val="Times New Roman"/>
      <family val="1"/>
    </font>
    <font>
      <b/>
      <sz val="11"/>
      <color indexed="8"/>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b/>
      <sz val="14"/>
      <name val="Times New Roman"/>
      <family val="1"/>
    </font>
    <font>
      <b/>
      <sz val="11"/>
      <name val="Times New Roman"/>
      <family val="1"/>
    </font>
    <font>
      <b/>
      <u val="single"/>
      <sz val="16"/>
      <color indexed="56"/>
      <name val="Times New Roman"/>
      <family val="1"/>
    </font>
    <font>
      <b/>
      <sz val="16"/>
      <color indexed="10"/>
      <name val="Times New Roman"/>
      <family val="1"/>
    </font>
    <font>
      <b/>
      <u val="single"/>
      <sz val="11"/>
      <color indexed="10"/>
      <name val="Times New Roman"/>
      <family val="1"/>
    </font>
    <font>
      <b/>
      <i/>
      <sz val="11"/>
      <name val="Times New Roman"/>
      <family val="1"/>
    </font>
    <font>
      <sz val="12"/>
      <color indexed="8"/>
      <name val="Times New Roman"/>
      <family val="1"/>
    </font>
    <font>
      <sz val="12"/>
      <color indexed="10"/>
      <name val="Calibri"/>
      <family val="2"/>
    </font>
    <font>
      <b/>
      <sz val="12"/>
      <color indexed="10"/>
      <name val="Calibri"/>
      <family val="2"/>
    </font>
    <font>
      <b/>
      <u val="single"/>
      <sz val="11"/>
      <name val="Times New Roman"/>
      <family val="1"/>
    </font>
    <font>
      <sz val="16"/>
      <color indexed="8"/>
      <name val="Times New Roman"/>
      <family val="1"/>
    </font>
    <font>
      <sz val="11"/>
      <color indexed="12"/>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1"/>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style="thin"/>
      <bottom>
        <color indexed="63"/>
      </bottom>
    </border>
    <border>
      <left style="thin"/>
      <right style="thin"/>
      <top>
        <color indexed="63"/>
      </top>
      <bottom style="thin"/>
    </border>
    <border>
      <left style="thin">
        <color rgb="FF000000"/>
      </left>
      <right style="thin">
        <color rgb="FF000000"/>
      </right>
      <top style="thin">
        <color rgb="FF000000"/>
      </top>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1" fillId="0" borderId="0">
      <alignment/>
      <protection/>
    </xf>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2" fillId="25" borderId="1" applyNumberFormat="0" applyAlignment="0" applyProtection="0"/>
    <xf numFmtId="0" fontId="43" fillId="26" borderId="2" applyNumberFormat="0" applyAlignment="0" applyProtection="0"/>
    <xf numFmtId="0" fontId="44" fillId="26" borderId="1" applyNumberFormat="0" applyAlignment="0" applyProtection="0"/>
    <xf numFmtId="0" fontId="45"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7" borderId="7" applyNumberFormat="0" applyAlignment="0" applyProtection="0"/>
    <xf numFmtId="0" fontId="51" fillId="0" borderId="0" applyNumberFormat="0" applyFill="0" applyBorder="0" applyAlignment="0" applyProtection="0"/>
    <xf numFmtId="0" fontId="52" fillId="28" borderId="0" applyNumberFormat="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58" fillId="31" borderId="0" applyNumberFormat="0" applyBorder="0" applyAlignment="0" applyProtection="0"/>
  </cellStyleXfs>
  <cellXfs count="48">
    <xf numFmtId="0" fontId="0" fillId="0" borderId="0" xfId="0" applyFont="1" applyAlignment="1">
      <alignment/>
    </xf>
    <xf numFmtId="0" fontId="2" fillId="0" borderId="10" xfId="0" applyFont="1" applyFill="1" applyBorder="1" applyAlignment="1">
      <alignment horizontal="center" vertical="center" wrapText="1"/>
    </xf>
    <xf numFmtId="0" fontId="0" fillId="0" borderId="0" xfId="0" applyFont="1" applyFill="1" applyAlignment="1">
      <alignment/>
    </xf>
    <xf numFmtId="0" fontId="5" fillId="0" borderId="0" xfId="0" applyFont="1" applyFill="1" applyAlignment="1">
      <alignment wrapText="1"/>
    </xf>
    <xf numFmtId="0" fontId="59" fillId="0" borderId="11" xfId="0" applyNumberFormat="1" applyFont="1" applyFill="1" applyBorder="1" applyAlignment="1">
      <alignment horizontal="center" vertical="center" wrapText="1"/>
    </xf>
    <xf numFmtId="0" fontId="0" fillId="0" borderId="0" xfId="0" applyFill="1" applyAlignment="1">
      <alignment/>
    </xf>
    <xf numFmtId="0" fontId="10" fillId="0" borderId="10" xfId="0"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189" fontId="2" fillId="0" borderId="10" xfId="0" applyNumberFormat="1" applyFont="1" applyFill="1" applyBorder="1" applyAlignment="1">
      <alignment horizontal="center" vertical="center" wrapText="1"/>
    </xf>
    <xf numFmtId="4" fontId="8" fillId="0" borderId="10" xfId="0" applyNumberFormat="1" applyFont="1" applyFill="1" applyBorder="1" applyAlignment="1">
      <alignment vertical="center" wrapText="1"/>
    </xf>
    <xf numFmtId="0" fontId="8" fillId="0" borderId="10" xfId="0" applyFont="1" applyFill="1" applyBorder="1" applyAlignment="1">
      <alignment vertical="center" wrapText="1"/>
    </xf>
    <xf numFmtId="4" fontId="3"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3" fillId="0" borderId="0" xfId="0" applyFont="1" applyFill="1" applyAlignment="1">
      <alignment wrapText="1"/>
    </xf>
    <xf numFmtId="0" fontId="0" fillId="0" borderId="0" xfId="0" applyFill="1" applyAlignment="1">
      <alignment wrapText="1"/>
    </xf>
    <xf numFmtId="0" fontId="5" fillId="0" borderId="0" xfId="0" applyFont="1" applyFill="1" applyAlignment="1">
      <alignment horizontal="right"/>
    </xf>
    <xf numFmtId="0" fontId="2" fillId="0" borderId="0" xfId="0" applyFont="1" applyFill="1" applyAlignment="1">
      <alignment horizontal="left" vertical="top" wrapText="1"/>
    </xf>
    <xf numFmtId="0" fontId="0" fillId="0" borderId="0" xfId="0" applyFill="1" applyAlignment="1">
      <alignment horizontal="left" wrapText="1"/>
    </xf>
    <xf numFmtId="0" fontId="2" fillId="0" borderId="0" xfId="0" applyFont="1" applyFill="1" applyAlignment="1">
      <alignment horizontal="left" wrapText="1"/>
    </xf>
    <xf numFmtId="0" fontId="16" fillId="0" borderId="0" xfId="0" applyFont="1" applyFill="1" applyAlignment="1">
      <alignment horizontal="left" vertical="top" wrapText="1"/>
    </xf>
    <xf numFmtId="0" fontId="2" fillId="0" borderId="12"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9" fontId="1" fillId="0" borderId="0" xfId="58" applyFont="1" applyFill="1" applyAlignment="1">
      <alignment/>
    </xf>
    <xf numFmtId="0" fontId="0" fillId="0" borderId="0" xfId="0" applyFill="1" applyBorder="1" applyAlignment="1">
      <alignment/>
    </xf>
    <xf numFmtId="0" fontId="16" fillId="0" borderId="0" xfId="0" applyFont="1" applyFill="1" applyAlignment="1">
      <alignment vertical="top" wrapText="1"/>
    </xf>
    <xf numFmtId="4" fontId="2" fillId="0" borderId="10" xfId="0" applyNumberFormat="1" applyFont="1" applyFill="1" applyBorder="1" applyAlignment="1">
      <alignment horizontal="center" vertical="center" wrapText="1"/>
    </xf>
    <xf numFmtId="0" fontId="6" fillId="0" borderId="10" xfId="0" applyFont="1" applyFill="1" applyBorder="1" applyAlignment="1">
      <alignment vertical="center" wrapText="1"/>
    </xf>
    <xf numFmtId="0" fontId="7" fillId="0" borderId="10" xfId="0" applyFont="1" applyFill="1" applyBorder="1" applyAlignment="1">
      <alignment vertical="center" wrapText="1"/>
    </xf>
    <xf numFmtId="0" fontId="2" fillId="0" borderId="0" xfId="0" applyFont="1" applyAlignment="1">
      <alignment horizontal="left" wrapText="1"/>
    </xf>
    <xf numFmtId="0" fontId="2" fillId="0" borderId="13" xfId="0" applyFont="1" applyFill="1" applyBorder="1" applyAlignment="1">
      <alignment horizontal="center" vertical="center" wrapText="1"/>
    </xf>
    <xf numFmtId="49" fontId="59" fillId="0" borderId="14" xfId="0" applyNumberFormat="1" applyFont="1" applyFill="1" applyBorder="1" applyAlignment="1">
      <alignment horizontal="center" vertical="center" wrapText="1"/>
    </xf>
    <xf numFmtId="0" fontId="60" fillId="0" borderId="12" xfId="0" applyFont="1" applyBorder="1" applyAlignment="1">
      <alignment horizontal="center" vertical="center" wrapText="1"/>
    </xf>
    <xf numFmtId="0" fontId="60" fillId="0" borderId="13" xfId="0" applyFont="1" applyBorder="1" applyAlignment="1">
      <alignment horizontal="center" vertical="center" wrapText="1"/>
    </xf>
    <xf numFmtId="0" fontId="15" fillId="0" borderId="0" xfId="0" applyFont="1" applyFill="1" applyAlignment="1">
      <alignment horizontal="left" vertical="top"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0" fontId="0" fillId="0" borderId="15" xfId="0" applyFill="1" applyBorder="1" applyAlignment="1">
      <alignment horizontal="center"/>
    </xf>
    <xf numFmtId="0" fontId="9" fillId="0" borderId="12"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5" fillId="0" borderId="0" xfId="0" applyFont="1" applyFill="1" applyAlignment="1">
      <alignment horizontal="center" vertical="center"/>
    </xf>
    <xf numFmtId="0" fontId="18"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17" fillId="0" borderId="18" xfId="0" applyFont="1" applyFill="1" applyBorder="1" applyAlignment="1">
      <alignment horizontal="left" vertical="top"/>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917257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0668000"/>
          <a:ext cx="17907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7"/>
  <sheetViews>
    <sheetView tabSelected="1" view="pageBreakPreview" zoomScale="60" zoomScaleNormal="60" workbookViewId="0" topLeftCell="A1">
      <selection activeCell="G35" sqref="G35"/>
    </sheetView>
  </sheetViews>
  <sheetFormatPr defaultColWidth="9.140625" defaultRowHeight="15"/>
  <cols>
    <col min="1" max="1" width="7.8515625" style="5" customWidth="1"/>
    <col min="2" max="3" width="37.7109375" style="5" customWidth="1"/>
    <col min="4" max="4" width="41.8515625" style="5" customWidth="1"/>
    <col min="5" max="7" width="37.7109375" style="5" customWidth="1"/>
    <col min="8" max="8" width="26.28125" style="5" customWidth="1"/>
    <col min="9" max="9" width="33.140625" style="5" customWidth="1"/>
    <col min="10" max="10" width="29.421875" style="5" customWidth="1"/>
    <col min="11" max="11" width="28.00390625" style="5" customWidth="1"/>
    <col min="12" max="12" width="26.28125" style="5" customWidth="1"/>
    <col min="13" max="16384" width="9.140625" style="5" customWidth="1"/>
  </cols>
  <sheetData>
    <row r="1" spans="2:7" ht="15.75">
      <c r="B1" s="15" t="s">
        <v>17</v>
      </c>
      <c r="C1" s="16"/>
      <c r="F1" s="3" t="s">
        <v>24</v>
      </c>
      <c r="G1" s="17"/>
    </row>
    <row r="2" spans="2:7" ht="30" customHeight="1">
      <c r="B2" s="18" t="s">
        <v>18</v>
      </c>
      <c r="C2" s="19"/>
      <c r="F2" s="35" t="s">
        <v>62</v>
      </c>
      <c r="G2" s="17"/>
    </row>
    <row r="3" spans="2:7" ht="45">
      <c r="B3" s="30" t="s">
        <v>31</v>
      </c>
      <c r="C3" s="19"/>
      <c r="F3" s="35"/>
      <c r="G3" s="17"/>
    </row>
    <row r="4" spans="2:7" ht="72" customHeight="1">
      <c r="B4" s="20" t="s">
        <v>61</v>
      </c>
      <c r="C4" s="19"/>
      <c r="F4" s="35"/>
      <c r="G4" s="17"/>
    </row>
    <row r="5" spans="1:7" ht="15.75">
      <c r="A5" s="44" t="s">
        <v>4</v>
      </c>
      <c r="B5" s="44"/>
      <c r="C5" s="44"/>
      <c r="D5" s="44"/>
      <c r="E5" s="44"/>
      <c r="F5" s="44"/>
      <c r="G5" s="44"/>
    </row>
    <row r="6" spans="1:7" ht="15">
      <c r="A6" s="36" t="s">
        <v>19</v>
      </c>
      <c r="B6" s="37"/>
      <c r="C6" s="37"/>
      <c r="D6" s="37"/>
      <c r="E6" s="37"/>
      <c r="F6" s="37"/>
      <c r="G6" s="37"/>
    </row>
    <row r="7" spans="1:7" ht="15">
      <c r="A7" s="45" t="str">
        <f>B3</f>
        <v>"Комплексный центр социального обслуживания населения" Кесовогорского района</v>
      </c>
      <c r="B7" s="46"/>
      <c r="C7" s="46"/>
      <c r="D7" s="46"/>
      <c r="E7" s="46"/>
      <c r="F7" s="46"/>
      <c r="G7" s="46"/>
    </row>
    <row r="8" spans="1:7" ht="15">
      <c r="A8" s="38" t="s">
        <v>2</v>
      </c>
      <c r="B8" s="38"/>
      <c r="C8" s="38"/>
      <c r="D8" s="38"/>
      <c r="E8" s="38"/>
      <c r="F8" s="38"/>
      <c r="G8" s="38"/>
    </row>
    <row r="9" spans="1:7" ht="15">
      <c r="A9" s="38"/>
      <c r="B9" s="38"/>
      <c r="C9" s="38"/>
      <c r="D9" s="38"/>
      <c r="E9" s="38"/>
      <c r="F9" s="38"/>
      <c r="G9" s="38"/>
    </row>
    <row r="10" spans="1:7" s="2" customFormat="1" ht="20.25">
      <c r="A10" s="39" t="s">
        <v>58</v>
      </c>
      <c r="B10" s="39"/>
      <c r="C10" s="39"/>
      <c r="D10" s="39"/>
      <c r="E10" s="39"/>
      <c r="F10" s="39"/>
      <c r="G10" s="39"/>
    </row>
    <row r="11" spans="1:7" ht="15">
      <c r="A11" s="39"/>
      <c r="B11" s="38"/>
      <c r="C11" s="38"/>
      <c r="D11" s="38"/>
      <c r="E11" s="38"/>
      <c r="F11" s="38"/>
      <c r="G11" s="38"/>
    </row>
    <row r="12" spans="1:7" ht="11.25" customHeight="1">
      <c r="A12" s="38"/>
      <c r="B12" s="38"/>
      <c r="C12" s="38"/>
      <c r="D12" s="38"/>
      <c r="E12" s="38"/>
      <c r="F12" s="38"/>
      <c r="G12" s="38"/>
    </row>
    <row r="13" spans="1:7" ht="15">
      <c r="A13" s="38" t="s">
        <v>5</v>
      </c>
      <c r="B13" s="38"/>
      <c r="C13" s="38"/>
      <c r="D13" s="38"/>
      <c r="E13" s="38"/>
      <c r="F13" s="38"/>
      <c r="G13" s="38"/>
    </row>
    <row r="14" spans="1:7" ht="15">
      <c r="A14" s="38" t="s">
        <v>1</v>
      </c>
      <c r="B14" s="38"/>
      <c r="C14" s="38"/>
      <c r="D14" s="38"/>
      <c r="E14" s="38"/>
      <c r="F14" s="38"/>
      <c r="G14" s="38"/>
    </row>
    <row r="15" spans="2:6" ht="15.75">
      <c r="B15" s="47"/>
      <c r="C15" s="47"/>
      <c r="D15" s="47"/>
      <c r="E15" s="47"/>
      <c r="F15" s="21"/>
    </row>
    <row r="16" spans="1:7" ht="178.5" customHeight="1">
      <c r="A16" s="1" t="s">
        <v>0</v>
      </c>
      <c r="B16" s="1" t="s">
        <v>13</v>
      </c>
      <c r="C16" s="1" t="s">
        <v>14</v>
      </c>
      <c r="D16" s="1" t="s">
        <v>15</v>
      </c>
      <c r="E16" s="1" t="s">
        <v>16</v>
      </c>
      <c r="F16" s="1" t="s">
        <v>11</v>
      </c>
      <c r="G16" s="22" t="s">
        <v>3</v>
      </c>
    </row>
    <row r="17" spans="1:7" ht="19.5" customHeight="1">
      <c r="A17" s="1">
        <v>1</v>
      </c>
      <c r="B17" s="1">
        <v>2</v>
      </c>
      <c r="C17" s="1">
        <v>3</v>
      </c>
      <c r="D17" s="1">
        <v>4</v>
      </c>
      <c r="E17" s="1">
        <v>5</v>
      </c>
      <c r="F17" s="1" t="s">
        <v>12</v>
      </c>
      <c r="G17" s="1">
        <v>7</v>
      </c>
    </row>
    <row r="18" spans="1:8" ht="24.75" customHeight="1">
      <c r="A18" s="23"/>
      <c r="B18" s="11">
        <v>11925000</v>
      </c>
      <c r="C18" s="11">
        <v>1876282.83</v>
      </c>
      <c r="D18" s="11">
        <v>0</v>
      </c>
      <c r="E18" s="11">
        <v>12197076.090000002</v>
      </c>
      <c r="F18" s="11">
        <f>E18/(B18+C18+D18)</f>
        <v>0.8837639399351402</v>
      </c>
      <c r="G18" s="23"/>
      <c r="H18" s="24"/>
    </row>
    <row r="19" spans="1:7" ht="15">
      <c r="A19" s="25"/>
      <c r="B19" s="40"/>
      <c r="C19" s="40"/>
      <c r="D19" s="40"/>
      <c r="E19" s="40"/>
      <c r="F19" s="40"/>
      <c r="G19" s="40"/>
    </row>
    <row r="20" spans="1:7" ht="15">
      <c r="A20" s="38" t="s">
        <v>6</v>
      </c>
      <c r="B20" s="38"/>
      <c r="C20" s="38"/>
      <c r="D20" s="38"/>
      <c r="E20" s="38"/>
      <c r="F20" s="38"/>
      <c r="G20" s="38"/>
    </row>
    <row r="21" spans="1:7" ht="15">
      <c r="A21" s="38" t="s">
        <v>7</v>
      </c>
      <c r="B21" s="38"/>
      <c r="C21" s="38"/>
      <c r="D21" s="38"/>
      <c r="E21" s="38"/>
      <c r="F21" s="38"/>
      <c r="G21" s="38"/>
    </row>
    <row r="22" spans="6:11" ht="14.25" customHeight="1">
      <c r="F22" s="26"/>
      <c r="G22" s="21"/>
      <c r="H22" s="21"/>
      <c r="I22" s="21"/>
      <c r="J22" s="21"/>
      <c r="K22" s="21"/>
    </row>
    <row r="23" spans="1:12" ht="114.75" customHeight="1">
      <c r="A23" s="43" t="s">
        <v>0</v>
      </c>
      <c r="B23" s="33" t="s">
        <v>45</v>
      </c>
      <c r="C23" s="33" t="s">
        <v>44</v>
      </c>
      <c r="D23" s="33" t="s">
        <v>46</v>
      </c>
      <c r="E23" s="33" t="s">
        <v>47</v>
      </c>
      <c r="F23" s="33" t="s">
        <v>8</v>
      </c>
      <c r="G23" s="33" t="s">
        <v>9</v>
      </c>
      <c r="H23" s="33" t="s">
        <v>48</v>
      </c>
      <c r="I23" s="33" t="s">
        <v>49</v>
      </c>
      <c r="J23" s="33" t="s">
        <v>20</v>
      </c>
      <c r="K23" s="33" t="s">
        <v>50</v>
      </c>
      <c r="L23" s="33" t="s">
        <v>10</v>
      </c>
    </row>
    <row r="24" spans="1:12" ht="97.5" customHeight="1">
      <c r="A24" s="43"/>
      <c r="B24" s="34"/>
      <c r="C24" s="34"/>
      <c r="D24" s="34"/>
      <c r="E24" s="34"/>
      <c r="F24" s="34"/>
      <c r="G24" s="34"/>
      <c r="H24" s="34"/>
      <c r="I24" s="34"/>
      <c r="J24" s="34"/>
      <c r="K24" s="34"/>
      <c r="L24" s="34"/>
    </row>
    <row r="25" spans="1:12" ht="15">
      <c r="A25" s="1">
        <v>1</v>
      </c>
      <c r="B25" s="31">
        <v>2</v>
      </c>
      <c r="C25" s="31">
        <v>3</v>
      </c>
      <c r="D25" s="31">
        <v>4</v>
      </c>
      <c r="E25" s="31">
        <v>5</v>
      </c>
      <c r="F25" s="31">
        <v>6</v>
      </c>
      <c r="G25" s="31">
        <v>7</v>
      </c>
      <c r="H25" s="31">
        <v>8</v>
      </c>
      <c r="I25" s="31">
        <v>9</v>
      </c>
      <c r="J25" s="31">
        <v>10</v>
      </c>
      <c r="K25" s="31">
        <v>11</v>
      </c>
      <c r="L25" s="31">
        <v>12</v>
      </c>
    </row>
    <row r="26" spans="1:12" s="2" customFormat="1" ht="287.25" customHeight="1">
      <c r="A26" s="1">
        <v>1</v>
      </c>
      <c r="B26" s="32" t="s">
        <v>37</v>
      </c>
      <c r="C26" s="12" t="s">
        <v>38</v>
      </c>
      <c r="D26" s="27" t="s">
        <v>21</v>
      </c>
      <c r="E26" s="27" t="s">
        <v>41</v>
      </c>
      <c r="F26" s="6">
        <v>20</v>
      </c>
      <c r="G26" s="6">
        <v>18</v>
      </c>
      <c r="H26" s="6">
        <f>ROUND(G26/F26,2)</f>
        <v>0.9</v>
      </c>
      <c r="I26" s="7">
        <v>4646432.399999999</v>
      </c>
      <c r="J26" s="8">
        <f aca="true" t="shared" si="0" ref="J26:J36">I26/SUM($I$26:$I$36)</f>
        <v>0.3265180745348231</v>
      </c>
      <c r="K26" s="41">
        <f>SUM(H26*J26,H27*J27,H28*J28,H29*J29,H30*J30,H31*J31,H32*J32,H33*J33,H34*J34,H35*J35,H36*J36)</f>
        <v>0.9741345671305429</v>
      </c>
      <c r="L26" s="6"/>
    </row>
    <row r="27" spans="1:12" s="2" customFormat="1" ht="120" customHeight="1">
      <c r="A27" s="1">
        <v>2</v>
      </c>
      <c r="B27" s="32" t="s">
        <v>32</v>
      </c>
      <c r="C27" s="12" t="s">
        <v>27</v>
      </c>
      <c r="D27" s="27" t="s">
        <v>21</v>
      </c>
      <c r="E27" s="27" t="s">
        <v>41</v>
      </c>
      <c r="F27" s="6">
        <v>50</v>
      </c>
      <c r="G27" s="6">
        <v>46</v>
      </c>
      <c r="H27" s="6">
        <f aca="true" t="shared" si="1" ref="H27:H36">ROUND(G27/F27,2)</f>
        <v>0.92</v>
      </c>
      <c r="I27" s="7">
        <v>2122206.94</v>
      </c>
      <c r="J27" s="8">
        <f t="shared" si="0"/>
        <v>0.14913354250311248</v>
      </c>
      <c r="K27" s="42"/>
      <c r="L27" s="12" t="s">
        <v>59</v>
      </c>
    </row>
    <row r="28" spans="1:12" s="2" customFormat="1" ht="120" customHeight="1">
      <c r="A28" s="1">
        <v>3</v>
      </c>
      <c r="B28" s="32" t="s">
        <v>35</v>
      </c>
      <c r="C28" s="12" t="s">
        <v>28</v>
      </c>
      <c r="D28" s="27" t="s">
        <v>21</v>
      </c>
      <c r="E28" s="27" t="s">
        <v>41</v>
      </c>
      <c r="F28" s="6">
        <v>50</v>
      </c>
      <c r="G28" s="6">
        <v>46</v>
      </c>
      <c r="H28" s="6">
        <f t="shared" si="1"/>
        <v>0.92</v>
      </c>
      <c r="I28" s="7">
        <v>1929432.2700000003</v>
      </c>
      <c r="J28" s="8">
        <f t="shared" si="0"/>
        <v>0.13558671589535085</v>
      </c>
      <c r="K28" s="42"/>
      <c r="L28" s="12" t="s">
        <v>59</v>
      </c>
    </row>
    <row r="29" spans="1:12" s="2" customFormat="1" ht="120" customHeight="1">
      <c r="A29" s="1">
        <v>4</v>
      </c>
      <c r="B29" s="32" t="s">
        <v>36</v>
      </c>
      <c r="C29" s="12" t="s">
        <v>29</v>
      </c>
      <c r="D29" s="27" t="s">
        <v>21</v>
      </c>
      <c r="E29" s="27" t="s">
        <v>41</v>
      </c>
      <c r="F29" s="6">
        <v>10</v>
      </c>
      <c r="G29" s="6">
        <v>41</v>
      </c>
      <c r="H29" s="6">
        <f t="shared" si="1"/>
        <v>4.1</v>
      </c>
      <c r="I29" s="7">
        <v>374060.18999999994</v>
      </c>
      <c r="J29" s="8">
        <f t="shared" si="0"/>
        <v>0.02628627783305964</v>
      </c>
      <c r="K29" s="42"/>
      <c r="L29" s="6"/>
    </row>
    <row r="30" spans="1:12" s="2" customFormat="1" ht="132.75" customHeight="1">
      <c r="A30" s="1">
        <v>5</v>
      </c>
      <c r="B30" s="32" t="s">
        <v>39</v>
      </c>
      <c r="C30" s="12" t="s">
        <v>51</v>
      </c>
      <c r="D30" s="27" t="s">
        <v>21</v>
      </c>
      <c r="E30" s="27" t="s">
        <v>41</v>
      </c>
      <c r="F30" s="6">
        <v>1300</v>
      </c>
      <c r="G30" s="6">
        <v>1348</v>
      </c>
      <c r="H30" s="6">
        <f t="shared" si="1"/>
        <v>1.04</v>
      </c>
      <c r="I30" s="7">
        <v>1545530.9999999998</v>
      </c>
      <c r="J30" s="8">
        <f t="shared" si="0"/>
        <v>0.10860887726546495</v>
      </c>
      <c r="K30" s="42"/>
      <c r="L30" s="6"/>
    </row>
    <row r="31" spans="1:12" s="2" customFormat="1" ht="120" customHeight="1">
      <c r="A31" s="1">
        <v>6</v>
      </c>
      <c r="B31" s="32" t="s">
        <v>42</v>
      </c>
      <c r="C31" s="12" t="s">
        <v>52</v>
      </c>
      <c r="D31" s="12" t="s">
        <v>23</v>
      </c>
      <c r="E31" s="27" t="s">
        <v>41</v>
      </c>
      <c r="F31" s="6">
        <v>1</v>
      </c>
      <c r="G31" s="6">
        <v>0</v>
      </c>
      <c r="H31" s="6">
        <f t="shared" si="1"/>
        <v>0</v>
      </c>
      <c r="I31" s="7">
        <v>1188.87</v>
      </c>
      <c r="J31" s="8">
        <f t="shared" si="0"/>
        <v>8.354529020420381E-05</v>
      </c>
      <c r="K31" s="42"/>
      <c r="L31" s="6"/>
    </row>
    <row r="32" spans="1:12" s="2" customFormat="1" ht="120" customHeight="1">
      <c r="A32" s="1">
        <v>7</v>
      </c>
      <c r="B32" s="32" t="s">
        <v>40</v>
      </c>
      <c r="C32" s="12" t="s">
        <v>53</v>
      </c>
      <c r="D32" s="27" t="s">
        <v>22</v>
      </c>
      <c r="E32" s="27" t="s">
        <v>41</v>
      </c>
      <c r="F32" s="6">
        <v>300</v>
      </c>
      <c r="G32" s="6">
        <v>164</v>
      </c>
      <c r="H32" s="6">
        <f t="shared" si="1"/>
        <v>0.55</v>
      </c>
      <c r="I32" s="7">
        <v>356660.99999999994</v>
      </c>
      <c r="J32" s="8">
        <f t="shared" si="0"/>
        <v>0.02506358706126114</v>
      </c>
      <c r="K32" s="42"/>
      <c r="L32" s="12" t="s">
        <v>60</v>
      </c>
    </row>
    <row r="33" spans="1:12" s="2" customFormat="1" ht="120" customHeight="1">
      <c r="A33" s="1">
        <v>8</v>
      </c>
      <c r="B33" s="32" t="s">
        <v>43</v>
      </c>
      <c r="C33" s="12" t="s">
        <v>54</v>
      </c>
      <c r="D33" s="27" t="s">
        <v>21</v>
      </c>
      <c r="E33" s="27" t="s">
        <v>41</v>
      </c>
      <c r="F33" s="6">
        <v>20</v>
      </c>
      <c r="G33" s="6">
        <v>17</v>
      </c>
      <c r="H33" s="6">
        <f t="shared" si="1"/>
        <v>0.85</v>
      </c>
      <c r="I33" s="7">
        <v>872773.2000000001</v>
      </c>
      <c r="J33" s="8">
        <f t="shared" si="0"/>
        <v>0.061332265324595306</v>
      </c>
      <c r="K33" s="42"/>
      <c r="L33" s="12" t="s">
        <v>59</v>
      </c>
    </row>
    <row r="34" spans="1:12" s="2" customFormat="1" ht="120" customHeight="1">
      <c r="A34" s="1">
        <v>9</v>
      </c>
      <c r="B34" s="32" t="s">
        <v>33</v>
      </c>
      <c r="C34" s="12" t="s">
        <v>55</v>
      </c>
      <c r="D34" s="27" t="s">
        <v>21</v>
      </c>
      <c r="E34" s="27" t="s">
        <v>41</v>
      </c>
      <c r="F34" s="6">
        <v>20</v>
      </c>
      <c r="G34" s="6">
        <v>17</v>
      </c>
      <c r="H34" s="6">
        <f t="shared" si="1"/>
        <v>0.85</v>
      </c>
      <c r="I34" s="7">
        <v>793493.2000000001</v>
      </c>
      <c r="J34" s="8">
        <f t="shared" si="0"/>
        <v>0.05576103330815173</v>
      </c>
      <c r="K34" s="42"/>
      <c r="L34" s="12" t="s">
        <v>59</v>
      </c>
    </row>
    <row r="35" spans="1:12" s="2" customFormat="1" ht="120" customHeight="1">
      <c r="A35" s="1">
        <v>10</v>
      </c>
      <c r="B35" s="32" t="s">
        <v>34</v>
      </c>
      <c r="C35" s="12" t="s">
        <v>56</v>
      </c>
      <c r="D35" s="27" t="s">
        <v>21</v>
      </c>
      <c r="E35" s="27" t="s">
        <v>41</v>
      </c>
      <c r="F35" s="6">
        <v>20</v>
      </c>
      <c r="G35" s="6">
        <v>17</v>
      </c>
      <c r="H35" s="6">
        <f t="shared" si="1"/>
        <v>0.85</v>
      </c>
      <c r="I35" s="7">
        <v>794736.7999999999</v>
      </c>
      <c r="J35" s="8">
        <f t="shared" si="0"/>
        <v>0.055848424631759805</v>
      </c>
      <c r="K35" s="42"/>
      <c r="L35" s="12" t="s">
        <v>59</v>
      </c>
    </row>
    <row r="36" spans="1:12" s="2" customFormat="1" ht="409.5">
      <c r="A36" s="1">
        <v>11</v>
      </c>
      <c r="B36" s="4" t="s">
        <v>30</v>
      </c>
      <c r="C36" s="6" t="s">
        <v>57</v>
      </c>
      <c r="D36" s="27" t="s">
        <v>25</v>
      </c>
      <c r="E36" s="27" t="s">
        <v>26</v>
      </c>
      <c r="F36" s="6">
        <v>95</v>
      </c>
      <c r="G36" s="6">
        <v>63</v>
      </c>
      <c r="H36" s="6">
        <f t="shared" si="1"/>
        <v>0.66</v>
      </c>
      <c r="I36" s="7">
        <v>793729.75</v>
      </c>
      <c r="J36" s="8">
        <f t="shared" si="0"/>
        <v>0.05577765635221693</v>
      </c>
      <c r="K36" s="42"/>
      <c r="L36" s="12" t="s">
        <v>59</v>
      </c>
    </row>
    <row r="37" spans="1:12" s="2" customFormat="1" ht="18.75">
      <c r="A37" s="1"/>
      <c r="B37" s="13"/>
      <c r="C37" s="13"/>
      <c r="D37" s="14"/>
      <c r="E37" s="28"/>
      <c r="F37" s="9">
        <f>SUM(F26:F35)</f>
        <v>1791</v>
      </c>
      <c r="G37" s="9">
        <f>SUM(G26:G35)</f>
        <v>1714</v>
      </c>
      <c r="H37" s="9">
        <f>SUM(H26:H36)</f>
        <v>11.639999999999999</v>
      </c>
      <c r="I37" s="9">
        <f>SUM(I26:I36)</f>
        <v>14230245.619999997</v>
      </c>
      <c r="J37" s="9">
        <f>SUM(J26:J36)</f>
        <v>1</v>
      </c>
      <c r="K37" s="10"/>
      <c r="L37" s="29"/>
    </row>
  </sheetData>
  <sheetProtection/>
  <mergeCells count="29">
    <mergeCell ref="H23:H24"/>
    <mergeCell ref="B23:B24"/>
    <mergeCell ref="C23:C24"/>
    <mergeCell ref="A5:G5"/>
    <mergeCell ref="A13:G13"/>
    <mergeCell ref="A14:G14"/>
    <mergeCell ref="A7:G7"/>
    <mergeCell ref="A9:G9"/>
    <mergeCell ref="B15:E15"/>
    <mergeCell ref="A20:G20"/>
    <mergeCell ref="A12:G12"/>
    <mergeCell ref="B19:E19"/>
    <mergeCell ref="F19:G19"/>
    <mergeCell ref="K26:K36"/>
    <mergeCell ref="I23:I24"/>
    <mergeCell ref="J23:J24"/>
    <mergeCell ref="K23:K24"/>
    <mergeCell ref="A23:A24"/>
    <mergeCell ref="G23:G24"/>
    <mergeCell ref="L23:L24"/>
    <mergeCell ref="F23:F24"/>
    <mergeCell ref="D23:D24"/>
    <mergeCell ref="E23:E24"/>
    <mergeCell ref="F2:F4"/>
    <mergeCell ref="A6:G6"/>
    <mergeCell ref="A21:G21"/>
    <mergeCell ref="A10:G10"/>
    <mergeCell ref="A11:G11"/>
    <mergeCell ref="A8:G8"/>
  </mergeCells>
  <printOptions/>
  <pageMargins left="0.07874015748031496" right="0.11811023622047245" top="0.2755905511811024" bottom="0.2362204724409449" header="0.31496062992125984" footer="0.31496062992125984"/>
  <pageSetup horizontalDpi="600" verticalDpi="600" orientation="landscape" paperSize="9" scale="37"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Гл сп-эксперт1</cp:lastModifiedBy>
  <cp:lastPrinted>2021-10-15T07:23:39Z</cp:lastPrinted>
  <dcterms:created xsi:type="dcterms:W3CDTF">2016-02-04T06:52:46Z</dcterms:created>
  <dcterms:modified xsi:type="dcterms:W3CDTF">2021-10-25T11:57:42Z</dcterms:modified>
  <cp:category/>
  <cp:version/>
  <cp:contentType/>
  <cp:contentStatus/>
</cp:coreProperties>
</file>