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55" i="4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E224" s="1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136" l="1"/>
  <c r="H87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E218" s="1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F224"/>
  <c r="D174"/>
  <c r="F169"/>
  <c r="F158"/>
  <c r="D141"/>
  <c r="F147"/>
  <c r="F136"/>
  <c r="D119"/>
  <c r="E119" s="1"/>
  <c r="F48"/>
  <c r="F92"/>
  <c r="D86"/>
  <c r="F114"/>
  <c r="D31"/>
  <c r="D20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H86" l="1"/>
  <c r="E86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<sst xmlns="http://schemas.openxmlformats.org/spreadsheetml/2006/main" count="3007" uniqueCount="497">
  <si>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</si>
  <si>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</si>
  <si>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</si>
  <si>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</si>
  <si>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</si>
  <si>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</si>
  <si>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</si>
  <si>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</si>
  <si>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</si>
  <si>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</si>
  <si>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</si>
  <si>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</si>
  <si>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</si>
  <si>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</si>
  <si>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</si>
  <si>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</si>
  <si>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</si>
  <si>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</si>
  <si>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</si>
  <si>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</si>
  <si>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</si>
  <si>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</si>
  <si>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</si>
  <si>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</si>
  <si>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</si>
  <si>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</si>
  <si>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</si>
  <si>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</si>
  <si>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</si>
  <si>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</si>
  <si>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</si>
  <si>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</si>
  <si>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</si>
  <si>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</si>
  <si>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</si>
  <si>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</si>
  <si>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</si>
  <si>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</si>
  <si>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</si>
  <si>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</si>
  <si>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</si>
  <si>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</si>
  <si>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</si>
  <si>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</si>
  <si>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</si>
  <si>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</si>
  <si>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</si>
  <si>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</si>
  <si>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</si>
  <si>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</si>
  <si>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</si>
  <si>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</si>
  <si>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</si>
  <si>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</si>
  <si>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</si>
  <si>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</si>
  <si>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</si>
  <si>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</si>
  <si>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</si>
  <si>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</si>
  <si>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</si>
  <si>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</si>
  <si>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</si>
  <si>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</si>
  <si>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</si>
  <si>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</si>
  <si>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</si>
  <si>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</si>
  <si>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</si>
  <si>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</si>
  <si>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</si>
  <si>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</si>
  <si>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</si>
  <si>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</si>
  <si>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</si>
  <si>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</si>
  <si>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</si>
  <si>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</si>
  <si>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</si>
  <si>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</si>
  <si>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</si>
  <si>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</si>
  <si>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</si>
  <si>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</si>
  <si>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</si>
  <si>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</si>
  <si>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</si>
  <si>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</si>
  <si>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</si>
  <si>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</si>
  <si>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</si>
  <si>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</si>
  <si>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</si>
  <si>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</si>
  <si>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</si>
  <si>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</si>
  <si>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</si>
  <si>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</si>
  <si>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</si>
  <si>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</si>
  <si>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</si>
  <si>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</si>
  <si>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</si>
  <si>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</si>
  <si>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</si>
  <si>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</si>
  <si>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</si>
  <si>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</si>
  <si>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</si>
  <si>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</si>
  <si>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</si>
  <si>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</si>
  <si>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</si>
  <si>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</si>
  <si>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</si>
  <si>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</si>
  <si>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</si>
  <si>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</si>
  <si>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</si>
  <si>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</si>
  <si>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</si>
  <si>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</si>
  <si>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</si>
  <si>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</si>
  <si>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</si>
  <si>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</si>
  <si>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</si>
  <si>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</si>
  <si>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</si>
  <si>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</si>
  <si>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</si>
  <si>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</si>
  <si>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</si>
  <si>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</si>
  <si>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</si>
  <si>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</si>
  <si>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</si>
  <si>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</si>
  <si>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</si>
  <si>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</si>
  <si>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</si>
  <si>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</si>
  <si>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</si>
  <si>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</si>
  <si>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</si>
  <si>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</si>
  <si>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</si>
  <si>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</si>
  <si>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</si>
  <si>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</si>
  <si>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</si>
  <si>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</si>
  <si>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</si>
  <si>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</si>
  <si>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</si>
  <si>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</si>
  <si>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</si>
  <si>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</si>
  <si>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</si>
  <si>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</si>
  <si>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</si>
  <si>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</si>
  <si>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</si>
  <si>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</si>
  <si>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</si>
  <si>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</si>
  <si>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</si>
  <si>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</si>
  <si>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</si>
  <si>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</si>
  <si>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</si>
  <si>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</si>
  <si>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</si>
  <si>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</si>
  <si>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</si>
  <si>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</si>
  <si>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</si>
  <si>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</si>
  <si>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</si>
  <si>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</si>
  <si>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</si>
  <si>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</si>
  <si>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</si>
  <si>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</si>
  <si>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</si>
  <si>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</si>
  <si>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</si>
  <si>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</si>
  <si>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</si>
  <si>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</si>
  <si>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</si>
  <si>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</si>
  <si>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</si>
  <si>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</si>
  <si>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</si>
  <si>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</si>
  <si>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</si>
  <si>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</si>
  <si>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</si>
  <si>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</si>
  <si>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</si>
  <si>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</si>
  <si>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</si>
  <si>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</si>
  <si>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</si>
  <si>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</si>
  <si>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</si>
  <si>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</si>
  <si>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</si>
  <si>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</si>
  <si>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</si>
  <si>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</si>
  <si>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</si>
  <si>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</si>
  <si>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</si>
  <si>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</si>
  <si>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</si>
  <si>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</si>
  <si>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</si>
  <si>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</si>
  <si>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</si>
  <si>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</si>
  <si>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</si>
  <si>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</si>
  <si>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</si>
  <si>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</si>
  <si>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</si>
  <si>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</si>
  <si>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</si>
  <si>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</si>
  <si>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</si>
  <si>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</si>
  <si>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</si>
  <si>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</si>
  <si>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</si>
  <si>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</si>
  <si>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</si>
  <si>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</si>
  <si>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</si>
  <si>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</si>
  <si>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</si>
  <si>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</si>
  <si>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</si>
  <si>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</si>
  <si>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</si>
  <si>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</si>
  <si>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</si>
  <si>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</si>
  <si>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</si>
  <si>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</si>
  <si>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</si>
  <si>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</si>
  <si>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</si>
  <si>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</si>
  <si>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</si>
  <si>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</si>
  <si>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</si>
  <si>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</si>
  <si>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</si>
  <si>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</si>
  <si>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</si>
  <si>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</si>
  <si>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</si>
  <si>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</si>
  <si>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</si>
  <si>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</si>
  <si>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</si>
  <si>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</si>
  <si>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</si>
  <si>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</si>
  <si>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</si>
  <si>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</si>
  <si>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</si>
  <si>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</si>
  <si>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</si>
  <si>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</si>
  <si>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</si>
  <si>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</si>
  <si>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</si>
  <si>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</si>
  <si>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</si>
  <si>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</si>
  <si>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</si>
  <si>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</si>
  <si>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</si>
  <si>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</si>
  <si>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</si>
  <si>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</si>
  <si>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</si>
  <si>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</si>
  <si>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</si>
  <si>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</si>
  <si>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</si>
  <si>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</si>
  <si>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</si>
  <si>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</si>
  <si>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</si>
  <si>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</si>
  <si>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</si>
  <si>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</si>
  <si>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</si>
  <si>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</si>
  <si>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</si>
  <si>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</si>
  <si>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</si>
  <si>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</si>
  <si>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</si>
  <si>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</si>
  <si>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</si>
  <si>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</si>
  <si>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</si>
  <si>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</si>
  <si>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</si>
  <si>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</si>
  <si>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</si>
  <si>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</si>
  <si>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</si>
  <si>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</si>
  <si>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</si>
  <si>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</si>
  <si>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</si>
  <si>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</si>
  <si>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</si>
  <si>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</si>
  <si>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</si>
  <si>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</si>
  <si>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</si>
  <si>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</si>
  <si>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</si>
  <si>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</si>
  <si>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</si>
  <si>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</si>
  <si>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</si>
  <si>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</si>
  <si>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</si>
  <si>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</si>
  <si>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</si>
  <si>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</si>
  <si>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</si>
  <si>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</si>
  <si>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</si>
  <si>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</si>
  <si>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</si>
  <si>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</si>
  <si>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</si>
  <si>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</si>
  <si>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</si>
  <si>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</si>
  <si>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</si>
  <si>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</si>
  <si>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</si>
  <si>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</si>
  <si>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</si>
  <si>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</si>
  <si>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</si>
  <si>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</si>
  <si>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</si>
  <si>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</si>
  <si>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</si>
  <si>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</si>
  <si>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</si>
  <si>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</si>
  <si>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</si>
  <si>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</si>
  <si>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</si>
  <si>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</si>
  <si>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</si>
  <si>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</si>
  <si>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</si>
  <si>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</si>
  <si>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</si>
  <si>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</si>
  <si>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</si>
  <si>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</si>
  <si>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</si>
  <si>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</si>
  <si>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</si>
  <si>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</si>
  <si>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</si>
  <si>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</si>
  <si>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</si>
  <si>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</si>
  <si>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</si>
  <si>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</si>
  <si>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</si>
  <si>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</si>
  <si>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</si>
  <si>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</si>
  <si>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</si>
  <si>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</si>
  <si>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</si>
  <si>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</si>
  <si>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</si>
  <si>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</si>
  <si>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</si>
  <si>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</si>
  <si>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</si>
  <si>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</si>
  <si>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</si>
  <si>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</si>
  <si>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</si>
  <si>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</si>
  <si>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</si>
  <si>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</si>
  <si>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</si>
  <si>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</si>
  <si>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</si>
  <si>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</si>
  <si>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</si>
  <si>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</si>
  <si>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</si>
  <si>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</si>
  <si>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</si>
  <si>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</si>
  <si>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</si>
  <si>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</si>
  <si>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</si>
  <si>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</si>
  <si>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</si>
  <si>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</si>
  <si>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</si>
  <si>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</si>
  <si>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</si>
  <si>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</si>
  <si>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</si>
  <si>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</si>
  <si>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</si>
  <si>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</si>
  <si>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</si>
  <si>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</si>
  <si>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</si>
  <si>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</si>
  <si>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</si>
  <si>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</si>
  <si>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</si>
  <si>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</si>
  <si>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</si>
  <si>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</si>
  <si>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</si>
  <si>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</si>
  <si>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</si>
  <si>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</si>
  <si>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</si>
  <si>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</si>
  <si>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</si>
  <si>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</si>
  <si>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</si>
  <si>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</si>
  <si>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</si>
  <si>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</si>
  <si>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</si>
  <si>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</si>
  <si>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</si>
  <si>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</si>
  <si>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</si>
  <si>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</si>
  <si>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</si>
  <si>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</si>
  <si>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</si>
  <si>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</si>
  <si>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</si>
  <si>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</si>
  <si>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</si>
  <si>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</si>
  <si>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</si>
  <si>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</si>
  <si>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</si>
  <si>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</si>
  <si>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</si>
  <si>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</si>
  <si>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</si>
  <si>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</si>
  <si>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</si>
  <si>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</si>
  <si>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</si>
  <si>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</si>
  <si>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</si>
  <si>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</si>
  <si>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</si>
  <si>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</si>
  <si>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</si>
  <si>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</si>
  <si>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</si>
  <si>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</si>
  <si>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</si>
  <si>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</si>
  <si>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</si>
  <si>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 xml:space="preserve">ГНУСОВА ЕЛЕНА ВИКТОРОВНА </t>
  </si>
  <si>
    <t>Дельцова Екатерина Васильевна</t>
  </si>
  <si>
    <t>государственное бюджетное учреждение "Комплексный центр социального обслуживания населения" Кесовогорского района</t>
  </si>
  <si>
    <t>« 17 »    января  2020 г.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</si>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</sst>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B65" sqref="B65:B6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1" t="s">
        <v>1</v>
      </c>
      <c r="F2" s="61"/>
      <c r="G2" s="61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2" t="s">
        <v>0</v>
      </c>
      <c r="F3" s="62" t="s">
        <v>0</v>
      </c>
      <c r="G3" s="62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2" t="s">
        <v>0</v>
      </c>
      <c r="F4" s="62" t="s">
        <v>0</v>
      </c>
      <c r="G4" s="62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3" t="s">
        <v>2</v>
      </c>
      <c r="F5" s="63"/>
      <c r="G5" s="63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3" t="s">
        <v>3</v>
      </c>
      <c r="F6" s="63"/>
      <c r="G6" s="63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4" t="s">
        <v>4</v>
      </c>
      <c r="F7" s="64"/>
      <c r="G7" s="64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5" t="s">
        <v>5</v>
      </c>
      <c r="F8" s="65"/>
      <c r="G8" s="65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58" t="s">
        <v>6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7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8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490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4" t="s">
        <v>9</v>
      </c>
      <c r="F13" s="64"/>
      <c r="G13" s="64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5" t="s">
        <v>10</v>
      </c>
      <c r="F14" s="65"/>
      <c r="G14" s="65"/>
    </row>
    <row r="15" spans="1:7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9" t="s">
        <v>487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7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11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490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4" t="s">
        <v>486</v>
      </c>
      <c r="F19" s="64"/>
      <c r="G19" s="64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5" t="s">
        <v>12</v>
      </c>
      <c r="F20" s="65"/>
      <c r="G20" s="65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488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7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490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5" customHeight="1">
      <c r="A26" s="62" t="s">
        <v>14</v>
      </c>
      <c r="B26" s="62"/>
      <c r="C26" s="62"/>
      <c r="D26" s="62"/>
      <c r="E26" s="62"/>
      <c r="F26" s="62"/>
      <c r="G26" s="62"/>
    </row>
    <row r="27" spans="1:7" ht="12.75" customHeight="1">
      <c r="A27" s="66" t="s">
        <v>489</v>
      </c>
      <c r="B27" s="64"/>
      <c r="C27" s="64"/>
      <c r="D27" s="64"/>
      <c r="E27" s="64"/>
      <c r="F27" s="64"/>
      <c r="G27" s="64"/>
    </row>
    <row r="28" spans="1:7" ht="12.75" customHeight="1">
      <c r="A28" s="67" t="s">
        <v>15</v>
      </c>
      <c r="B28" s="67"/>
      <c r="C28" s="67"/>
      <c r="D28" s="67"/>
      <c r="E28" s="67"/>
      <c r="F28" s="67"/>
      <c r="G28" s="67"/>
    </row>
    <row r="29" spans="1:7" ht="18" customHeight="1">
      <c r="A29" s="66" t="s">
        <v>491</v>
      </c>
      <c r="B29" s="64"/>
      <c r="C29" s="64"/>
      <c r="D29" s="64"/>
      <c r="E29" s="64"/>
      <c r="F29" s="64"/>
      <c r="G29" s="6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>
      <selection activeCell="K5" sqref="K5:P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186</v>
      </c>
      <c r="B4" s="71" t="s">
        <v>187</v>
      </c>
      <c r="C4" s="71" t="s">
        <v>188</v>
      </c>
      <c r="D4" s="74" t="s">
        <v>189</v>
      </c>
      <c r="E4" s="75"/>
      <c r="F4" s="76"/>
      <c r="G4" s="74" t="s">
        <v>190</v>
      </c>
      <c r="H4" s="76"/>
      <c r="I4" s="77" t="s">
        <v>191</v>
      </c>
      <c r="J4" s="77"/>
      <c r="K4" s="68" t="s">
        <v>21</v>
      </c>
      <c r="L4" s="68"/>
      <c r="M4" s="68"/>
      <c r="N4" s="68"/>
      <c r="O4" s="68"/>
      <c r="P4" s="68"/>
      <c r="Q4" s="68" t="s">
        <v>22</v>
      </c>
      <c r="R4" s="68"/>
      <c r="S4" s="68"/>
    </row>
    <row r="5" spans="1:19" ht="36.75" customHeight="1">
      <c r="A5" s="72"/>
      <c r="B5" s="72"/>
      <c r="C5" s="72"/>
      <c r="D5" s="71" t="s">
        <v>23</v>
      </c>
      <c r="E5" s="71" t="s">
        <v>24</v>
      </c>
      <c r="F5" s="71" t="s">
        <v>25</v>
      </c>
      <c r="G5" s="71" t="s">
        <v>26</v>
      </c>
      <c r="H5" s="71" t="s">
        <v>27</v>
      </c>
      <c r="I5" s="77"/>
      <c r="J5" s="77"/>
      <c r="K5" s="68" t="s">
        <v>492</v>
      </c>
      <c r="L5" s="68"/>
      <c r="M5" s="68" t="s">
        <v>493</v>
      </c>
      <c r="N5" s="68"/>
      <c r="O5" s="68" t="s">
        <v>494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334</v>
      </c>
      <c r="B8" s="4" t="s">
        <v>54</v>
      </c>
      <c r="C8" s="4" t="s">
        <v>55</v>
      </c>
      <c r="D8" s="4" t="s">
        <v>335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22</v>
      </c>
      <c r="M8" s="5" t="s">
        <v>0</v>
      </c>
      <c r="N8" s="5">
        <f>L8</f>
        <v>22</v>
      </c>
      <c r="O8" s="5"/>
      <c r="P8" s="5">
        <f>L8</f>
        <v>22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55</v>
      </c>
      <c r="M9" s="5" t="s">
        <v>0</v>
      </c>
      <c r="N9" s="5">
        <f>L9</f>
        <v>55</v>
      </c>
      <c r="O9" s="5" t="s">
        <v>0</v>
      </c>
      <c r="P9" s="5">
        <f>N9</f>
        <v>55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55</v>
      </c>
      <c r="M10" s="5" t="s">
        <v>0</v>
      </c>
      <c r="N10" s="5">
        <f t="shared" ref="N10:N14" si="0">L10</f>
        <v>55</v>
      </c>
      <c r="O10" s="5" t="s">
        <v>0</v>
      </c>
      <c r="P10" s="5">
        <f t="shared" ref="P10:P13" si="1">N10</f>
        <v>55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55</v>
      </c>
      <c r="M11" s="5" t="s">
        <v>0</v>
      </c>
      <c r="N11" s="5">
        <f t="shared" si="0"/>
        <v>55</v>
      </c>
      <c r="O11" s="5" t="s">
        <v>0</v>
      </c>
      <c r="P11" s="5">
        <f t="shared" si="1"/>
        <v>55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1000</v>
      </c>
      <c r="L15" s="5" t="s">
        <v>0</v>
      </c>
      <c r="M15" s="5">
        <f>K15</f>
        <v>1000</v>
      </c>
      <c r="N15" s="5" t="s">
        <v>0</v>
      </c>
      <c r="O15" s="5">
        <f>M15</f>
        <v>1000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0</v>
      </c>
      <c r="L17" s="5" t="s">
        <v>0</v>
      </c>
      <c r="M17" s="5">
        <f t="shared" si="2"/>
        <v>0</v>
      </c>
      <c r="N17" s="5" t="s">
        <v>0</v>
      </c>
      <c r="O17" s="5">
        <f t="shared" si="3"/>
        <v>0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730</v>
      </c>
      <c r="L18" s="5" t="s">
        <v>0</v>
      </c>
      <c r="M18" s="5">
        <f t="shared" si="2"/>
        <v>730</v>
      </c>
      <c r="N18" s="5" t="s">
        <v>0</v>
      </c>
      <c r="O18" s="5">
        <f t="shared" si="3"/>
        <v>730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1350</v>
      </c>
      <c r="L19" s="5" t="s">
        <v>0</v>
      </c>
      <c r="M19" s="5">
        <f t="shared" si="2"/>
        <v>1350</v>
      </c>
      <c r="N19" s="5" t="s">
        <v>0</v>
      </c>
      <c r="O19" s="5">
        <f t="shared" si="3"/>
        <v>1350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550</v>
      </c>
      <c r="L20" s="5" t="s">
        <v>0</v>
      </c>
      <c r="M20" s="5">
        <f t="shared" si="2"/>
        <v>550</v>
      </c>
      <c r="N20" s="5" t="s">
        <v>0</v>
      </c>
      <c r="O20" s="5">
        <f t="shared" si="3"/>
        <v>550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20</v>
      </c>
      <c r="L21" s="5" t="s">
        <v>0</v>
      </c>
      <c r="M21" s="5">
        <f t="shared" si="2"/>
        <v>20</v>
      </c>
      <c r="N21" s="5" t="s">
        <v>0</v>
      </c>
      <c r="O21" s="5">
        <f t="shared" si="3"/>
        <v>20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20</v>
      </c>
      <c r="L22" s="5" t="s">
        <v>0</v>
      </c>
      <c r="M22" s="5">
        <f t="shared" si="2"/>
        <v>20</v>
      </c>
      <c r="N22" s="5" t="s">
        <v>0</v>
      </c>
      <c r="O22" s="5">
        <f t="shared" si="3"/>
        <v>20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20</v>
      </c>
      <c r="L23" s="5" t="s">
        <v>0</v>
      </c>
      <c r="M23" s="5">
        <f t="shared" si="2"/>
        <v>20</v>
      </c>
      <c r="N23" s="5" t="s">
        <v>0</v>
      </c>
      <c r="O23" s="5">
        <f t="shared" si="3"/>
        <v>20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P4" sqref="P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>
      <c r="A3" s="78" t="s">
        <v>186</v>
      </c>
      <c r="B3" s="68" t="s">
        <v>18</v>
      </c>
      <c r="C3" s="68" t="s">
        <v>19</v>
      </c>
      <c r="D3" s="68"/>
      <c r="E3" s="68"/>
      <c r="F3" s="68" t="s">
        <v>20</v>
      </c>
      <c r="G3" s="68"/>
      <c r="H3" s="68" t="s">
        <v>82</v>
      </c>
      <c r="I3" s="68"/>
      <c r="J3" s="68" t="s">
        <v>83</v>
      </c>
      <c r="K3" s="68"/>
      <c r="L3" s="68"/>
      <c r="M3" s="68" t="s">
        <v>84</v>
      </c>
    </row>
    <row r="4" spans="1:13" ht="160.5" customHeight="1">
      <c r="A4" s="79" t="s">
        <v>0</v>
      </c>
      <c r="B4" s="68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60" t="s">
        <v>495</v>
      </c>
      <c r="K4" s="60" t="s">
        <v>493</v>
      </c>
      <c r="L4" s="60" t="s">
        <v>496</v>
      </c>
      <c r="M4" s="68" t="s">
        <v>0</v>
      </c>
    </row>
    <row r="5" spans="1:13" ht="160.5" customHeight="1">
      <c r="A5" s="21" t="s">
        <v>334</v>
      </c>
      <c r="B5" s="4" t="s">
        <v>54</v>
      </c>
      <c r="C5" s="4" t="s">
        <v>335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334</v>
      </c>
      <c r="B6" s="4" t="s">
        <v>54</v>
      </c>
      <c r="C6" s="4" t="s">
        <v>335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334</v>
      </c>
      <c r="B7" s="4" t="s">
        <v>54</v>
      </c>
      <c r="C7" s="4" t="s">
        <v>335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334</v>
      </c>
      <c r="B8" s="4" t="s">
        <v>54</v>
      </c>
      <c r="C8" s="4" t="s">
        <v>335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334</v>
      </c>
      <c r="B9" s="4" t="s">
        <v>54</v>
      </c>
      <c r="C9" s="4" t="s">
        <v>335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334</v>
      </c>
      <c r="B10" s="4" t="s">
        <v>54</v>
      </c>
      <c r="C10" s="4" t="s">
        <v>335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65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0" t="s">
        <v>91</v>
      </c>
      <c r="B2" s="80"/>
      <c r="C2" s="80"/>
      <c r="D2" s="80"/>
      <c r="E2" s="80"/>
      <c r="F2" s="80"/>
      <c r="G2" s="80"/>
    </row>
    <row r="3" spans="1:7" ht="29.85" customHeight="1">
      <c r="A3" s="81" t="s">
        <v>92</v>
      </c>
      <c r="B3" s="81" t="s">
        <v>93</v>
      </c>
      <c r="C3" s="81" t="s">
        <v>29</v>
      </c>
      <c r="D3" s="81" t="s">
        <v>94</v>
      </c>
      <c r="E3" s="81"/>
      <c r="F3" s="81"/>
      <c r="G3" s="81" t="s">
        <v>95</v>
      </c>
    </row>
    <row r="4" spans="1:7" ht="53.65" customHeight="1">
      <c r="A4" s="81" t="s">
        <v>0</v>
      </c>
      <c r="B4" s="81" t="s">
        <v>0</v>
      </c>
      <c r="C4" s="81" t="s">
        <v>0</v>
      </c>
      <c r="D4" s="18" t="s">
        <v>96</v>
      </c>
      <c r="E4" s="18" t="s">
        <v>97</v>
      </c>
      <c r="F4" s="18" t="s">
        <v>98</v>
      </c>
      <c r="G4" s="81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15187481.280000003</v>
      </c>
      <c r="E6" s="11">
        <f t="shared" ref="E6:F6" si="0">E9+E20+E31+E42+E86+E97+E108+E119+E130+E141+E152+E163+E174+E218+E229+E240+E185+E196+E207+E53+E64+E75+E262+E251</f>
        <v>15187481.280000003</v>
      </c>
      <c r="F6" s="11">
        <f t="shared" si="0"/>
        <v>15187481.280000003</v>
      </c>
      <c r="G6" s="19"/>
    </row>
    <row r="7" spans="1:7" ht="30.9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4554353.9800000004</v>
      </c>
      <c r="E9" s="11">
        <f>D9</f>
        <v>4554353.9800000004</v>
      </c>
      <c r="F9" s="11">
        <f>D9</f>
        <v>4554353.9800000004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312252.45</v>
      </c>
      <c r="E10" s="11">
        <f t="shared" ref="E10:F10" si="1">ROUND((E11*(E12/100*E13/100*E14/100)),2)</f>
        <v>312252.45</v>
      </c>
      <c r="F10" s="11">
        <f t="shared" si="1"/>
        <v>312252.45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130.61003464309999</v>
      </c>
      <c r="E13" s="16">
        <f t="shared" ref="E13:E14" si="2">D13</f>
        <v>130.61003464309999</v>
      </c>
      <c r="F13" s="16">
        <f t="shared" ref="F13:F14" si="3">D13</f>
        <v>130.61003464309999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113.264177025</v>
      </c>
      <c r="E14" s="16">
        <f t="shared" si="2"/>
        <v>113.264177025</v>
      </c>
      <c r="F14" s="16">
        <f t="shared" si="3"/>
        <v>113.264177025</v>
      </c>
      <c r="G14" s="42" t="s">
        <v>0</v>
      </c>
    </row>
    <row r="15" spans="1:7" ht="28.9" customHeight="1">
      <c r="A15" s="41" t="s">
        <v>118</v>
      </c>
      <c r="B15" s="19" t="s">
        <v>119</v>
      </c>
      <c r="C15" s="18" t="s">
        <v>58</v>
      </c>
      <c r="D15" s="11">
        <f>Part1_1!L8</f>
        <v>22</v>
      </c>
      <c r="E15" s="11">
        <f>D15</f>
        <v>22</v>
      </c>
      <c r="F15" s="11">
        <f>D15</f>
        <v>22</v>
      </c>
      <c r="G15" s="42" t="s">
        <v>0</v>
      </c>
    </row>
    <row r="16" spans="1:7" ht="28.9" customHeight="1">
      <c r="A16" s="41" t="s">
        <v>120</v>
      </c>
      <c r="B16" s="19" t="s">
        <v>121</v>
      </c>
      <c r="C16" s="18" t="s">
        <v>100</v>
      </c>
      <c r="D16" s="11">
        <v>105236.36</v>
      </c>
      <c r="E16" s="11">
        <f>D16</f>
        <v>105236.36</v>
      </c>
      <c r="F16" s="11">
        <f>E16</f>
        <v>105236.36</v>
      </c>
      <c r="G16" s="42" t="s">
        <v>0</v>
      </c>
    </row>
    <row r="17" spans="1:7" ht="28.9" customHeight="1">
      <c r="A17" s="41" t="s">
        <v>122</v>
      </c>
      <c r="B17" s="19" t="s">
        <v>123</v>
      </c>
      <c r="C17" s="18" t="s">
        <v>58</v>
      </c>
      <c r="D17" s="11">
        <f>Part1_1!L8</f>
        <v>22</v>
      </c>
      <c r="E17" s="11">
        <f>D17</f>
        <v>22</v>
      </c>
      <c r="F17" s="11">
        <f>D17</f>
        <v>22</v>
      </c>
      <c r="G17" s="42" t="s">
        <v>0</v>
      </c>
    </row>
    <row r="18" spans="1:7" ht="30.95" customHeight="1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338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1797396.7</v>
      </c>
      <c r="E20" s="11">
        <f>D20</f>
        <v>1797396.7</v>
      </c>
      <c r="F20" s="11">
        <f>D20</f>
        <v>1797396.7</v>
      </c>
      <c r="G20" s="48" t="s">
        <v>125</v>
      </c>
    </row>
    <row r="21" spans="1:7" ht="43.35" customHeight="1">
      <c r="A21" s="51" t="s">
        <v>340</v>
      </c>
      <c r="B21" s="19" t="s">
        <v>107</v>
      </c>
      <c r="C21" s="18" t="s">
        <v>100</v>
      </c>
      <c r="D21" s="11">
        <f>ROUND((D22*(D23/100*D24/100*D25/100)),2)</f>
        <v>35254.49</v>
      </c>
      <c r="E21" s="11">
        <f t="shared" ref="E21" si="4">ROUND((E22*(E23/100*E24/100*E25/100)),2)</f>
        <v>35254.49</v>
      </c>
      <c r="F21" s="11">
        <f t="shared" ref="F21" si="5">ROUND((F22*(F23/100*F24/100*F25/100)),2)</f>
        <v>35254.49</v>
      </c>
      <c r="G21" s="48" t="s">
        <v>126</v>
      </c>
    </row>
    <row r="22" spans="1:7" ht="12.75" customHeight="1">
      <c r="A22" s="51" t="s">
        <v>348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349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350</v>
      </c>
      <c r="B24" s="19" t="s">
        <v>115</v>
      </c>
      <c r="C24" s="18" t="s">
        <v>113</v>
      </c>
      <c r="D24" s="15">
        <v>122.62999495450001</v>
      </c>
      <c r="E24" s="11">
        <f t="shared" si="6"/>
        <v>122.62999495450001</v>
      </c>
      <c r="F24" s="11">
        <f t="shared" si="7"/>
        <v>122.62999495450001</v>
      </c>
      <c r="G24" s="42" t="s">
        <v>0</v>
      </c>
    </row>
    <row r="25" spans="1:7" ht="12.75" customHeight="1">
      <c r="A25" s="51" t="s">
        <v>351</v>
      </c>
      <c r="B25" s="19" t="s">
        <v>117</v>
      </c>
      <c r="C25" s="18" t="s">
        <v>113</v>
      </c>
      <c r="D25" s="47">
        <v>119.1182105332</v>
      </c>
      <c r="E25" s="11">
        <f t="shared" si="6"/>
        <v>119.1182105332</v>
      </c>
      <c r="F25" s="11">
        <f t="shared" si="7"/>
        <v>119.1182105332</v>
      </c>
      <c r="G25" s="42" t="s">
        <v>0</v>
      </c>
    </row>
    <row r="26" spans="1:7" ht="28.9" customHeight="1">
      <c r="A26" s="51" t="s">
        <v>352</v>
      </c>
      <c r="B26" s="19" t="s">
        <v>119</v>
      </c>
      <c r="C26" s="18" t="s">
        <v>58</v>
      </c>
      <c r="D26" s="11">
        <f>Part1_1!L9</f>
        <v>55</v>
      </c>
      <c r="E26" s="11">
        <f t="shared" si="6"/>
        <v>55</v>
      </c>
      <c r="F26" s="11">
        <f t="shared" si="7"/>
        <v>55</v>
      </c>
      <c r="G26" s="42" t="s">
        <v>0</v>
      </c>
    </row>
    <row r="27" spans="1:7" ht="28.9" customHeight="1">
      <c r="A27" s="51" t="s">
        <v>353</v>
      </c>
      <c r="B27" s="19" t="s">
        <v>121</v>
      </c>
      <c r="C27" s="18" t="s">
        <v>100</v>
      </c>
      <c r="D27" s="11">
        <v>2574.5500000000002</v>
      </c>
      <c r="E27" s="11">
        <f>D27</f>
        <v>2574.5500000000002</v>
      </c>
      <c r="F27" s="11">
        <f>D27</f>
        <v>2574.5500000000002</v>
      </c>
      <c r="G27" s="42" t="s">
        <v>0</v>
      </c>
    </row>
    <row r="28" spans="1:7" ht="28.9" customHeight="1">
      <c r="A28" s="51" t="s">
        <v>354</v>
      </c>
      <c r="B28" s="19" t="s">
        <v>123</v>
      </c>
      <c r="C28" s="18" t="s">
        <v>58</v>
      </c>
      <c r="D28" s="11">
        <f>Part1_1!L9</f>
        <v>55</v>
      </c>
      <c r="E28" s="11">
        <f>D28</f>
        <v>55</v>
      </c>
      <c r="F28" s="11">
        <f>D28</f>
        <v>55</v>
      </c>
      <c r="G28" s="42" t="s">
        <v>0</v>
      </c>
    </row>
    <row r="29" spans="1:7" ht="30.95" customHeight="1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356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1804167.2</v>
      </c>
      <c r="E31" s="11">
        <f>D31</f>
        <v>1804167.2</v>
      </c>
      <c r="F31" s="11">
        <f>D31</f>
        <v>1804167.2</v>
      </c>
      <c r="G31" s="48" t="s">
        <v>128</v>
      </c>
    </row>
    <row r="32" spans="1:7" ht="43.35" customHeight="1">
      <c r="A32" s="51" t="s">
        <v>357</v>
      </c>
      <c r="B32" s="19" t="s">
        <v>107</v>
      </c>
      <c r="C32" s="18" t="s">
        <v>100</v>
      </c>
      <c r="D32" s="11">
        <f>ROUND((D33*(D34/100*D35/100*D36/100)),2)</f>
        <v>32803.040000000001</v>
      </c>
      <c r="E32" s="11">
        <f t="shared" ref="E32" si="8">ROUND((E33*(E34/100*E35/100*E36/100)),2)</f>
        <v>32803.040000000001</v>
      </c>
      <c r="F32" s="11">
        <f t="shared" ref="F32" si="9">ROUND((F33*(F34/100*F35/100*F36/100)),2)</f>
        <v>32803.040000000001</v>
      </c>
      <c r="G32" s="48" t="s">
        <v>129</v>
      </c>
    </row>
    <row r="33" spans="1:7" ht="12.75" customHeight="1">
      <c r="A33" s="51" t="s">
        <v>358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359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360</v>
      </c>
      <c r="B35" s="19" t="s">
        <v>115</v>
      </c>
      <c r="C35" s="18" t="s">
        <v>113</v>
      </c>
      <c r="D35" s="15">
        <v>124.9740711382</v>
      </c>
      <c r="E35" s="11">
        <f t="shared" si="10"/>
        <v>124.9740711382</v>
      </c>
      <c r="F35" s="11">
        <f t="shared" si="11"/>
        <v>124.9740711382</v>
      </c>
      <c r="G35" s="42" t="s">
        <v>0</v>
      </c>
    </row>
    <row r="36" spans="1:7" ht="12.75" customHeight="1">
      <c r="A36" s="51" t="s">
        <v>361</v>
      </c>
      <c r="B36" s="19" t="s">
        <v>117</v>
      </c>
      <c r="C36" s="18" t="s">
        <v>113</v>
      </c>
      <c r="D36" s="15">
        <v>114.2912979644</v>
      </c>
      <c r="E36" s="11">
        <f t="shared" si="10"/>
        <v>114.2912979644</v>
      </c>
      <c r="F36" s="11">
        <f t="shared" si="11"/>
        <v>114.2912979644</v>
      </c>
      <c r="G36" s="42" t="s">
        <v>0</v>
      </c>
    </row>
    <row r="37" spans="1:7" ht="28.9" customHeight="1">
      <c r="A37" s="51" t="s">
        <v>362</v>
      </c>
      <c r="B37" s="19" t="s">
        <v>119</v>
      </c>
      <c r="C37" s="18" t="s">
        <v>58</v>
      </c>
      <c r="D37" s="11">
        <f>Part1_1!L10</f>
        <v>55</v>
      </c>
      <c r="E37" s="11">
        <f t="shared" si="10"/>
        <v>55</v>
      </c>
      <c r="F37" s="11">
        <f t="shared" si="11"/>
        <v>55</v>
      </c>
      <c r="G37" s="42" t="s">
        <v>0</v>
      </c>
    </row>
    <row r="38" spans="1:7" ht="28.9" customHeight="1">
      <c r="A38" s="51" t="s">
        <v>363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>
      <c r="A39" s="51" t="s">
        <v>364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366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1804167.2</v>
      </c>
      <c r="E42" s="11">
        <f>D42</f>
        <v>1804167.2</v>
      </c>
      <c r="F42" s="11">
        <f>D42</f>
        <v>1804167.2</v>
      </c>
      <c r="G42" s="48" t="s">
        <v>131</v>
      </c>
    </row>
    <row r="43" spans="1:7" ht="38.25">
      <c r="A43" s="51" t="s">
        <v>367</v>
      </c>
      <c r="B43" s="19" t="s">
        <v>107</v>
      </c>
      <c r="C43" s="18" t="s">
        <v>100</v>
      </c>
      <c r="D43" s="11">
        <f>ROUND((D44*(D45/100*D46/100*D47/100)),2)</f>
        <v>32803.040000000001</v>
      </c>
      <c r="E43" s="11">
        <f t="shared" ref="E43" si="12">ROUND((E44*(E45/100*E46/100*E47/100)),2)</f>
        <v>32803.040000000001</v>
      </c>
      <c r="F43" s="11">
        <f t="shared" ref="F43" si="13">ROUND((F44*(F45/100*F46/100*F47/100)),2)</f>
        <v>32803.040000000001</v>
      </c>
      <c r="G43" s="48" t="s">
        <v>132</v>
      </c>
    </row>
    <row r="44" spans="1:7" ht="12.75" customHeight="1">
      <c r="A44" s="51" t="s">
        <v>368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369</v>
      </c>
      <c r="B45" s="19" t="s">
        <v>112</v>
      </c>
      <c r="C45" s="18" t="s">
        <v>113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>
      <c r="A46" s="51" t="s">
        <v>370</v>
      </c>
      <c r="B46" s="19" t="s">
        <v>115</v>
      </c>
      <c r="C46" s="18" t="s">
        <v>113</v>
      </c>
      <c r="D46" s="15">
        <v>127.58370325049999</v>
      </c>
      <c r="E46" s="11">
        <f t="shared" si="14"/>
        <v>127.58370325049999</v>
      </c>
      <c r="F46" s="11">
        <f t="shared" si="15"/>
        <v>127.58370325049999</v>
      </c>
      <c r="G46" s="42" t="s">
        <v>0</v>
      </c>
    </row>
    <row r="47" spans="1:7" ht="12.75" customHeight="1">
      <c r="A47" s="51" t="s">
        <v>371</v>
      </c>
      <c r="B47" s="19" t="s">
        <v>117</v>
      </c>
      <c r="C47" s="18" t="s">
        <v>113</v>
      </c>
      <c r="D47" s="15">
        <v>114.6100304727</v>
      </c>
      <c r="E47" s="11">
        <f t="shared" si="14"/>
        <v>114.6100304727</v>
      </c>
      <c r="F47" s="11">
        <f t="shared" si="15"/>
        <v>114.6100304727</v>
      </c>
      <c r="G47" s="42" t="s">
        <v>0</v>
      </c>
    </row>
    <row r="48" spans="1:7" ht="28.9" customHeight="1">
      <c r="A48" s="51" t="s">
        <v>372</v>
      </c>
      <c r="B48" s="19" t="s">
        <v>119</v>
      </c>
      <c r="C48" s="18" t="s">
        <v>58</v>
      </c>
      <c r="D48" s="11">
        <f>Part1_1!L11</f>
        <v>55</v>
      </c>
      <c r="E48" s="11">
        <f t="shared" si="14"/>
        <v>55</v>
      </c>
      <c r="F48" s="11">
        <f t="shared" si="15"/>
        <v>55</v>
      </c>
      <c r="G48" s="42" t="s">
        <v>0</v>
      </c>
    </row>
    <row r="49" spans="1:7" ht="28.9" customHeight="1">
      <c r="A49" s="51" t="s">
        <v>373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>
      <c r="A50" s="51" t="s">
        <v>374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376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>
      <c r="A54" s="51" t="s">
        <v>377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135</v>
      </c>
    </row>
    <row r="55" spans="1:7" ht="12.75" customHeight="1">
      <c r="A55" s="51" t="s">
        <v>378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379</v>
      </c>
      <c r="B56" s="40" t="s">
        <v>112</v>
      </c>
      <c r="C56" s="39" t="s">
        <v>113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>
      <c r="A57" s="51" t="s">
        <v>380</v>
      </c>
      <c r="B57" s="40" t="s">
        <v>115</v>
      </c>
      <c r="C57" s="39" t="s">
        <v>113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>
      <c r="A58" s="51" t="s">
        <v>381</v>
      </c>
      <c r="B58" s="40" t="s">
        <v>117</v>
      </c>
      <c r="C58" s="39" t="s">
        <v>113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>
      <c r="A59" s="51" t="s">
        <v>382</v>
      </c>
      <c r="B59" s="40" t="s">
        <v>119</v>
      </c>
      <c r="C59" s="39" t="s">
        <v>58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>
      <c r="A60" s="51" t="s">
        <v>383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>
      <c r="A61" s="51" t="s">
        <v>384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386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137</v>
      </c>
    </row>
    <row r="65" spans="1:7" ht="38.25">
      <c r="A65" s="51" t="s">
        <v>387</v>
      </c>
      <c r="B65" s="40" t="s">
        <v>107</v>
      </c>
      <c r="C65" s="39" t="s">
        <v>100</v>
      </c>
      <c r="D65" s="11">
        <f>ROUND((D66*(D67/100*D68/100*D69/100)),2)</f>
        <v>42873.16</v>
      </c>
      <c r="E65" s="11">
        <f t="shared" ref="E65:F65" si="19">ROUND((E66*(E67/100*E68/100*E69/100)),2)</f>
        <v>42873.16</v>
      </c>
      <c r="F65" s="11">
        <f t="shared" si="19"/>
        <v>42873.16</v>
      </c>
      <c r="G65" s="48" t="s">
        <v>138</v>
      </c>
    </row>
    <row r="66" spans="1:7" ht="12.75" customHeight="1">
      <c r="A66" s="51" t="s">
        <v>388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389</v>
      </c>
      <c r="B67" s="40" t="s">
        <v>112</v>
      </c>
      <c r="C67" s="39" t="s">
        <v>113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>
      <c r="A68" s="51" t="s">
        <v>390</v>
      </c>
      <c r="B68" s="40" t="s">
        <v>115</v>
      </c>
      <c r="C68" s="39" t="s">
        <v>113</v>
      </c>
      <c r="D68" s="15">
        <v>183.53716394310001</v>
      </c>
      <c r="E68" s="11">
        <f t="shared" si="20"/>
        <v>183.53716394310001</v>
      </c>
      <c r="F68" s="11">
        <f t="shared" si="21"/>
        <v>183.53716394310001</v>
      </c>
      <c r="G68" s="42" t="s">
        <v>0</v>
      </c>
    </row>
    <row r="69" spans="1:7" ht="12.75" customHeight="1">
      <c r="A69" s="51" t="s">
        <v>391</v>
      </c>
      <c r="B69" s="40" t="s">
        <v>117</v>
      </c>
      <c r="C69" s="39" t="s">
        <v>113</v>
      </c>
      <c r="D69" s="15">
        <v>113.769094098</v>
      </c>
      <c r="E69" s="11">
        <f t="shared" si="20"/>
        <v>113.769094098</v>
      </c>
      <c r="F69" s="11">
        <f t="shared" si="21"/>
        <v>113.769094098</v>
      </c>
      <c r="G69" s="42" t="s">
        <v>0</v>
      </c>
    </row>
    <row r="70" spans="1:7" ht="28.9" customHeight="1">
      <c r="A70" s="51" t="s">
        <v>392</v>
      </c>
      <c r="B70" s="40" t="s">
        <v>119</v>
      </c>
      <c r="C70" s="39" t="s">
        <v>58</v>
      </c>
      <c r="D70" s="11">
        <f>Part1_1!L13</f>
        <v>0</v>
      </c>
      <c r="E70" s="11">
        <f t="shared" si="20"/>
        <v>0</v>
      </c>
      <c r="F70" s="11">
        <f t="shared" si="21"/>
        <v>0</v>
      </c>
      <c r="G70" s="42" t="s">
        <v>0</v>
      </c>
    </row>
    <row r="71" spans="1:7" ht="28.9" customHeight="1">
      <c r="A71" s="51" t="s">
        <v>393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>
      <c r="A72" s="51" t="s">
        <v>394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396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>
      <c r="A76" s="51" t="s">
        <v>397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141</v>
      </c>
    </row>
    <row r="77" spans="1:7" ht="12.75" customHeight="1">
      <c r="A77" s="51" t="s">
        <v>398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399</v>
      </c>
      <c r="B78" s="40" t="s">
        <v>112</v>
      </c>
      <c r="C78" s="39" t="s">
        <v>113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>
      <c r="A79" s="51" t="s">
        <v>400</v>
      </c>
      <c r="B79" s="40" t="s">
        <v>115</v>
      </c>
      <c r="C79" s="39" t="s">
        <v>113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>
      <c r="A80" s="51" t="s">
        <v>401</v>
      </c>
      <c r="B80" s="40" t="s">
        <v>117</v>
      </c>
      <c r="C80" s="39" t="s">
        <v>113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8" ht="28.9" customHeight="1">
      <c r="A81" s="51" t="s">
        <v>402</v>
      </c>
      <c r="B81" s="40" t="s">
        <v>119</v>
      </c>
      <c r="C81" s="39" t="s">
        <v>58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8" ht="28.9" customHeight="1">
      <c r="A82" s="51" t="s">
        <v>403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8" ht="28.9" customHeight="1">
      <c r="A83" s="51" t="s">
        <v>404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8" ht="30.95" customHeight="1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>
      <c r="A85" s="51" t="s">
        <v>337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8" ht="43.35" customHeight="1">
      <c r="A86" s="51" t="s">
        <v>142</v>
      </c>
      <c r="B86" s="19" t="s">
        <v>104</v>
      </c>
      <c r="C86" s="18" t="s">
        <v>100</v>
      </c>
      <c r="D86" s="11">
        <f>D87*D92</f>
        <v>577590</v>
      </c>
      <c r="E86" s="11">
        <f>D86</f>
        <v>577590</v>
      </c>
      <c r="F86" s="11">
        <f>D86</f>
        <v>577590</v>
      </c>
      <c r="G86" s="48" t="s">
        <v>143</v>
      </c>
      <c r="H86">
        <f>D86+D119+D130+D141</f>
        <v>2096651.7</v>
      </c>
    </row>
    <row r="87" spans="1:8" ht="38.25">
      <c r="A87" s="51" t="s">
        <v>339</v>
      </c>
      <c r="B87" s="19" t="s">
        <v>107</v>
      </c>
      <c r="C87" s="18" t="s">
        <v>100</v>
      </c>
      <c r="D87" s="11">
        <f>ROUND((D88*(D89/100*D90/100*D91/100)),2)</f>
        <v>577.59</v>
      </c>
      <c r="E87" s="11">
        <f t="shared" ref="E87" si="25">ROUND((E88*(E89/100*E90/100*E91/100)),2)</f>
        <v>577.59</v>
      </c>
      <c r="F87" s="11">
        <f t="shared" ref="F87" si="26">ROUND((F88*(F89/100*F90/100*F91/100)),2)</f>
        <v>577.59</v>
      </c>
      <c r="G87" s="48" t="s">
        <v>144</v>
      </c>
      <c r="H87">
        <f>D92+D125+D136+D147</f>
        <v>3630</v>
      </c>
    </row>
    <row r="88" spans="1:8" ht="12.75" customHeight="1">
      <c r="A88" s="51" t="s">
        <v>341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8" ht="12.75" customHeight="1">
      <c r="A89" s="51" t="s">
        <v>342</v>
      </c>
      <c r="B89" s="19" t="s">
        <v>112</v>
      </c>
      <c r="C89" s="18" t="s">
        <v>113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8" ht="12.75" customHeight="1">
      <c r="A90" s="51" t="s">
        <v>343</v>
      </c>
      <c r="B90" s="19" t="s">
        <v>115</v>
      </c>
      <c r="C90" s="18" t="s">
        <v>113</v>
      </c>
      <c r="D90" s="15">
        <v>99.883505427599999</v>
      </c>
      <c r="E90" s="11">
        <f t="shared" si="27"/>
        <v>99.883505427599999</v>
      </c>
      <c r="F90" s="11">
        <f t="shared" si="28"/>
        <v>99.883505427599999</v>
      </c>
      <c r="G90" s="42" t="s">
        <v>0</v>
      </c>
    </row>
    <row r="91" spans="1:8" ht="12.75" customHeight="1">
      <c r="A91" s="51" t="s">
        <v>344</v>
      </c>
      <c r="B91" s="19" t="s">
        <v>117</v>
      </c>
      <c r="C91" s="18" t="s">
        <v>113</v>
      </c>
      <c r="D91" s="15">
        <v>116.0519478529</v>
      </c>
      <c r="E91" s="11">
        <f t="shared" si="27"/>
        <v>116.0519478529</v>
      </c>
      <c r="F91" s="11">
        <f t="shared" si="28"/>
        <v>116.0519478529</v>
      </c>
      <c r="G91" s="42" t="s">
        <v>0</v>
      </c>
    </row>
    <row r="92" spans="1:8" ht="28.9" customHeight="1">
      <c r="A92" s="51" t="s">
        <v>345</v>
      </c>
      <c r="B92" s="19" t="s">
        <v>119</v>
      </c>
      <c r="C92" s="18" t="s">
        <v>58</v>
      </c>
      <c r="D92" s="11">
        <f>Part1_1!K15</f>
        <v>1000</v>
      </c>
      <c r="E92" s="11">
        <f t="shared" si="27"/>
        <v>1000</v>
      </c>
      <c r="F92" s="11">
        <f t="shared" si="28"/>
        <v>1000</v>
      </c>
      <c r="G92" s="42" t="s">
        <v>0</v>
      </c>
    </row>
    <row r="93" spans="1:8" ht="28.9" customHeight="1">
      <c r="A93" s="51" t="s">
        <v>346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8" ht="28.9" customHeight="1">
      <c r="A94" s="51" t="s">
        <v>347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8" ht="30.95" customHeight="1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>
      <c r="A96" s="51" t="s">
        <v>407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8.25">
      <c r="A98" s="51" t="s">
        <v>408</v>
      </c>
      <c r="B98" s="19" t="s">
        <v>107</v>
      </c>
      <c r="C98" s="18" t="s">
        <v>100</v>
      </c>
      <c r="D98" s="11">
        <f>ROUND((D99*(D100/100*D101/100*D102/100)),2)</f>
        <v>577.59</v>
      </c>
      <c r="E98" s="11">
        <f t="shared" ref="E98" si="29">ROUND((E99*(E100/100*E101/100*E102/100)),2)</f>
        <v>577.59</v>
      </c>
      <c r="F98" s="11">
        <f t="shared" ref="F98" si="30">ROUND((F99*(F100/100*F101/100*F102/100)),2)</f>
        <v>577.59</v>
      </c>
      <c r="G98" s="48" t="s">
        <v>147</v>
      </c>
    </row>
    <row r="99" spans="1:7" ht="12.75" customHeight="1">
      <c r="A99" s="51" t="s">
        <v>409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410</v>
      </c>
      <c r="B100" s="19" t="s">
        <v>112</v>
      </c>
      <c r="C100" s="18" t="s">
        <v>113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>
      <c r="A101" s="51" t="s">
        <v>411</v>
      </c>
      <c r="B101" s="19" t="s">
        <v>115</v>
      </c>
      <c r="C101" s="18" t="s">
        <v>113</v>
      </c>
      <c r="D101" s="15">
        <f t="shared" ref="D101:D102" si="33">D90</f>
        <v>99.883505427599999</v>
      </c>
      <c r="E101" s="11">
        <f t="shared" si="31"/>
        <v>99.883505427599999</v>
      </c>
      <c r="F101" s="11">
        <f t="shared" si="32"/>
        <v>99.883505427599999</v>
      </c>
      <c r="G101" s="42" t="s">
        <v>0</v>
      </c>
    </row>
    <row r="102" spans="1:7" ht="12.75" customHeight="1">
      <c r="A102" s="51" t="s">
        <v>412</v>
      </c>
      <c r="B102" s="19" t="s">
        <v>117</v>
      </c>
      <c r="C102" s="18" t="s">
        <v>113</v>
      </c>
      <c r="D102" s="15">
        <f t="shared" si="33"/>
        <v>116.0519478529</v>
      </c>
      <c r="E102" s="11">
        <f t="shared" si="31"/>
        <v>116.0519478529</v>
      </c>
      <c r="F102" s="11">
        <f t="shared" si="32"/>
        <v>116.0519478529</v>
      </c>
      <c r="G102" s="42" t="s">
        <v>0</v>
      </c>
    </row>
    <row r="103" spans="1:7" ht="28.9" customHeight="1">
      <c r="A103" s="51" t="s">
        <v>413</v>
      </c>
      <c r="B103" s="19" t="s">
        <v>119</v>
      </c>
      <c r="C103" s="18" t="s">
        <v>58</v>
      </c>
      <c r="D103" s="11">
        <f>Part1_1!K16</f>
        <v>0</v>
      </c>
      <c r="E103" s="11">
        <f t="shared" si="31"/>
        <v>0</v>
      </c>
      <c r="F103" s="11">
        <f t="shared" si="32"/>
        <v>0</v>
      </c>
      <c r="G103" s="42" t="s">
        <v>0</v>
      </c>
    </row>
    <row r="104" spans="1:7" ht="28.9" customHeight="1">
      <c r="A104" s="51" t="s">
        <v>414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415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417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0</v>
      </c>
      <c r="E108" s="11">
        <f>D108</f>
        <v>0</v>
      </c>
      <c r="F108" s="11">
        <f>D108</f>
        <v>0</v>
      </c>
      <c r="G108" s="48" t="s">
        <v>149</v>
      </c>
    </row>
    <row r="109" spans="1:7" ht="51">
      <c r="A109" s="51" t="s">
        <v>418</v>
      </c>
      <c r="B109" s="19" t="s">
        <v>107</v>
      </c>
      <c r="C109" s="18" t="s">
        <v>100</v>
      </c>
      <c r="D109" s="11">
        <f>ROUND((D110*(D111/100*D112/100*D113/100)),2)</f>
        <v>577.59</v>
      </c>
      <c r="E109" s="11">
        <f t="shared" ref="E109" si="34">ROUND((E110*(E111/100*E112/100*E113/100)),2)</f>
        <v>577.59</v>
      </c>
      <c r="F109" s="11">
        <f t="shared" ref="F109" si="35">ROUND((F110*(F111/100*F112/100*F113/100)),2)</f>
        <v>577.59</v>
      </c>
      <c r="G109" s="48" t="s">
        <v>150</v>
      </c>
    </row>
    <row r="110" spans="1:7" ht="12.75" customHeight="1">
      <c r="A110" s="51" t="s">
        <v>419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420</v>
      </c>
      <c r="B111" s="19" t="s">
        <v>112</v>
      </c>
      <c r="C111" s="18" t="s">
        <v>113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>
      <c r="A112" s="51" t="s">
        <v>421</v>
      </c>
      <c r="B112" s="19" t="s">
        <v>115</v>
      </c>
      <c r="C112" s="18" t="s">
        <v>113</v>
      </c>
      <c r="D112" s="15">
        <f t="shared" ref="D112:D113" si="38">D90</f>
        <v>99.883505427599999</v>
      </c>
      <c r="E112" s="11">
        <f t="shared" si="36"/>
        <v>99.883505427599999</v>
      </c>
      <c r="F112" s="11">
        <f t="shared" si="37"/>
        <v>99.883505427599999</v>
      </c>
      <c r="G112" s="42" t="s">
        <v>0</v>
      </c>
    </row>
    <row r="113" spans="1:7" ht="12.75" customHeight="1">
      <c r="A113" s="51" t="s">
        <v>422</v>
      </c>
      <c r="B113" s="19" t="s">
        <v>117</v>
      </c>
      <c r="C113" s="18" t="s">
        <v>113</v>
      </c>
      <c r="D113" s="15">
        <f t="shared" si="38"/>
        <v>116.0519478529</v>
      </c>
      <c r="E113" s="11">
        <f t="shared" si="36"/>
        <v>116.0519478529</v>
      </c>
      <c r="F113" s="11">
        <f t="shared" si="37"/>
        <v>116.0519478529</v>
      </c>
      <c r="G113" s="42" t="s">
        <v>0</v>
      </c>
    </row>
    <row r="114" spans="1:7" ht="28.9" customHeight="1">
      <c r="A114" s="51" t="s">
        <v>423</v>
      </c>
      <c r="B114" s="19" t="s">
        <v>119</v>
      </c>
      <c r="C114" s="18" t="s">
        <v>58</v>
      </c>
      <c r="D114" s="11">
        <f>Part1_1!K17</f>
        <v>0</v>
      </c>
      <c r="E114" s="11">
        <f t="shared" si="36"/>
        <v>0</v>
      </c>
      <c r="F114" s="11">
        <f t="shared" si="37"/>
        <v>0</v>
      </c>
      <c r="G114" s="42" t="s">
        <v>0</v>
      </c>
    </row>
    <row r="115" spans="1:7" ht="28.9" customHeight="1">
      <c r="A115" s="51" t="s">
        <v>424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425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427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421640.7</v>
      </c>
      <c r="E119" s="11">
        <f>D119</f>
        <v>421640.7</v>
      </c>
      <c r="F119" s="11">
        <f>D119</f>
        <v>421640.7</v>
      </c>
      <c r="G119" s="48" t="s">
        <v>309</v>
      </c>
    </row>
    <row r="120" spans="1:7" ht="72.599999999999994" customHeight="1">
      <c r="A120" s="51" t="s">
        <v>428</v>
      </c>
      <c r="B120" s="19" t="s">
        <v>107</v>
      </c>
      <c r="C120" s="18" t="s">
        <v>100</v>
      </c>
      <c r="D120" s="11">
        <f>ROUND((D121*(D122/100*D123/100*D124/100)),2)</f>
        <v>577.59</v>
      </c>
      <c r="E120" s="11">
        <f t="shared" ref="E120:F120" si="39">ROUND((E121*(E122/100*E123/100*E124/100)),2)</f>
        <v>577.59</v>
      </c>
      <c r="F120" s="11">
        <f t="shared" si="39"/>
        <v>577.59</v>
      </c>
      <c r="G120" s="48" t="s">
        <v>310</v>
      </c>
    </row>
    <row r="121" spans="1:7" ht="12.75" customHeight="1">
      <c r="A121" s="51" t="s">
        <v>429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430</v>
      </c>
      <c r="B122" s="19" t="s">
        <v>112</v>
      </c>
      <c r="C122" s="18" t="s">
        <v>113</v>
      </c>
      <c r="D122" s="15">
        <f>D89</f>
        <v>100</v>
      </c>
      <c r="E122" s="11">
        <f t="shared" ref="E122:E125" si="40">D122</f>
        <v>100</v>
      </c>
      <c r="F122" s="11">
        <f t="shared" ref="F122:F125" si="41">D122</f>
        <v>100</v>
      </c>
      <c r="G122" s="42" t="s">
        <v>0</v>
      </c>
    </row>
    <row r="123" spans="1:7" ht="12.75" customHeight="1">
      <c r="A123" s="51" t="s">
        <v>431</v>
      </c>
      <c r="B123" s="19" t="s">
        <v>115</v>
      </c>
      <c r="C123" s="18" t="s">
        <v>113</v>
      </c>
      <c r="D123" s="15">
        <f t="shared" ref="D123:D124" si="42">D90</f>
        <v>99.883505427599999</v>
      </c>
      <c r="E123" s="11">
        <f t="shared" si="40"/>
        <v>99.883505427599999</v>
      </c>
      <c r="F123" s="11">
        <f t="shared" si="41"/>
        <v>99.883505427599999</v>
      </c>
      <c r="G123" s="42" t="s">
        <v>0</v>
      </c>
    </row>
    <row r="124" spans="1:7" ht="12.75" customHeight="1">
      <c r="A124" s="51" t="s">
        <v>432</v>
      </c>
      <c r="B124" s="19" t="s">
        <v>117</v>
      </c>
      <c r="C124" s="18" t="s">
        <v>113</v>
      </c>
      <c r="D124" s="15">
        <f t="shared" si="42"/>
        <v>116.0519478529</v>
      </c>
      <c r="E124" s="11">
        <f t="shared" si="40"/>
        <v>116.0519478529</v>
      </c>
      <c r="F124" s="11">
        <f t="shared" si="41"/>
        <v>116.0519478529</v>
      </c>
      <c r="G124" s="42" t="s">
        <v>0</v>
      </c>
    </row>
    <row r="125" spans="1:7" ht="28.9" customHeight="1">
      <c r="A125" s="51" t="s">
        <v>433</v>
      </c>
      <c r="B125" s="19" t="s">
        <v>119</v>
      </c>
      <c r="C125" s="18" t="s">
        <v>58</v>
      </c>
      <c r="D125" s="11">
        <f>Part1_1!K18</f>
        <v>730</v>
      </c>
      <c r="E125" s="11">
        <f t="shared" si="40"/>
        <v>730</v>
      </c>
      <c r="F125" s="11">
        <f t="shared" si="41"/>
        <v>730</v>
      </c>
      <c r="G125" s="42" t="s">
        <v>0</v>
      </c>
    </row>
    <row r="126" spans="1:7" ht="28.9" customHeight="1">
      <c r="A126" s="51" t="s">
        <v>434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435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437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779746.5</v>
      </c>
      <c r="E130" s="11">
        <f>D130</f>
        <v>779746.5</v>
      </c>
      <c r="F130" s="11">
        <f>D130</f>
        <v>779746.5</v>
      </c>
      <c r="G130" s="48" t="s">
        <v>153</v>
      </c>
    </row>
    <row r="131" spans="1:7" ht="72.599999999999994" customHeight="1">
      <c r="A131" s="51" t="s">
        <v>438</v>
      </c>
      <c r="B131" s="19" t="s">
        <v>107</v>
      </c>
      <c r="C131" s="18" t="s">
        <v>100</v>
      </c>
      <c r="D131" s="11">
        <f>ROUND((D132*(D133/100*D134/100*D135/100)),2)</f>
        <v>577.59</v>
      </c>
      <c r="E131" s="11">
        <f t="shared" ref="E131:F131" si="43">ROUND((E132*(E133/100*E134/100*E135/100)),2)</f>
        <v>577.59</v>
      </c>
      <c r="F131" s="11">
        <f t="shared" si="43"/>
        <v>577.59</v>
      </c>
      <c r="G131" s="48" t="s">
        <v>154</v>
      </c>
    </row>
    <row r="132" spans="1:7" ht="12.75" customHeight="1">
      <c r="A132" s="51" t="s">
        <v>439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440</v>
      </c>
      <c r="B133" s="19" t="s">
        <v>112</v>
      </c>
      <c r="C133" s="18" t="s">
        <v>113</v>
      </c>
      <c r="D133" s="15">
        <f>D89</f>
        <v>100</v>
      </c>
      <c r="E133" s="11">
        <f t="shared" ref="E133:E136" si="44">D133</f>
        <v>100</v>
      </c>
      <c r="F133" s="11">
        <f t="shared" ref="F133:F136" si="45">D133</f>
        <v>100</v>
      </c>
      <c r="G133" s="42" t="s">
        <v>0</v>
      </c>
    </row>
    <row r="134" spans="1:7" ht="12.75" customHeight="1">
      <c r="A134" s="51" t="s">
        <v>441</v>
      </c>
      <c r="B134" s="19" t="s">
        <v>115</v>
      </c>
      <c r="C134" s="18" t="s">
        <v>113</v>
      </c>
      <c r="D134" s="15">
        <f t="shared" ref="D134:D135" si="46">D90</f>
        <v>99.883505427599999</v>
      </c>
      <c r="E134" s="11">
        <f t="shared" si="44"/>
        <v>99.883505427599999</v>
      </c>
      <c r="F134" s="11">
        <f t="shared" si="45"/>
        <v>99.883505427599999</v>
      </c>
      <c r="G134" s="42" t="s">
        <v>0</v>
      </c>
    </row>
    <row r="135" spans="1:7" ht="12.75" customHeight="1">
      <c r="A135" s="51" t="s">
        <v>442</v>
      </c>
      <c r="B135" s="19" t="s">
        <v>117</v>
      </c>
      <c r="C135" s="18" t="s">
        <v>113</v>
      </c>
      <c r="D135" s="15">
        <f t="shared" si="46"/>
        <v>116.0519478529</v>
      </c>
      <c r="E135" s="11">
        <f t="shared" si="44"/>
        <v>116.0519478529</v>
      </c>
      <c r="F135" s="11">
        <f t="shared" si="45"/>
        <v>116.0519478529</v>
      </c>
      <c r="G135" s="42" t="s">
        <v>0</v>
      </c>
    </row>
    <row r="136" spans="1:7" ht="28.9" customHeight="1">
      <c r="A136" s="51" t="s">
        <v>443</v>
      </c>
      <c r="B136" s="19" t="s">
        <v>119</v>
      </c>
      <c r="C136" s="18" t="s">
        <v>58</v>
      </c>
      <c r="D136" s="11">
        <f>Part1_1!K19</f>
        <v>1350</v>
      </c>
      <c r="E136" s="11">
        <f t="shared" si="44"/>
        <v>1350</v>
      </c>
      <c r="F136" s="11">
        <f t="shared" si="45"/>
        <v>1350</v>
      </c>
      <c r="G136" s="42" t="s">
        <v>0</v>
      </c>
    </row>
    <row r="137" spans="1:7" ht="28.9" customHeight="1">
      <c r="A137" s="51" t="s">
        <v>444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445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447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317674.5</v>
      </c>
      <c r="E141" s="11">
        <f>D141</f>
        <v>317674.5</v>
      </c>
      <c r="F141" s="11">
        <f>D141</f>
        <v>317674.5</v>
      </c>
      <c r="G141" s="48" t="s">
        <v>156</v>
      </c>
    </row>
    <row r="142" spans="1:7" ht="72.599999999999994" customHeight="1">
      <c r="A142" s="28" t="s">
        <v>448</v>
      </c>
      <c r="B142" s="19" t="s">
        <v>107</v>
      </c>
      <c r="C142" s="18" t="s">
        <v>100</v>
      </c>
      <c r="D142" s="11">
        <f>ROUND((D143*(D144/100*D145/100*D146/100)),2)</f>
        <v>577.59</v>
      </c>
      <c r="E142" s="11">
        <f t="shared" ref="E142:F142" si="47">ROUND((E143*(E144/100*E145/100*E146/100)),2)</f>
        <v>577.59</v>
      </c>
      <c r="F142" s="11">
        <f t="shared" si="47"/>
        <v>577.59</v>
      </c>
      <c r="G142" s="48" t="s">
        <v>157</v>
      </c>
    </row>
    <row r="143" spans="1:7" ht="12.75" customHeight="1">
      <c r="A143" s="28" t="s">
        <v>449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450</v>
      </c>
      <c r="B144" s="19" t="s">
        <v>112</v>
      </c>
      <c r="C144" s="18" t="s">
        <v>113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>
      <c r="A145" s="28" t="s">
        <v>451</v>
      </c>
      <c r="B145" s="19" t="s">
        <v>115</v>
      </c>
      <c r="C145" s="18" t="s">
        <v>113</v>
      </c>
      <c r="D145" s="15">
        <f t="shared" ref="D145:D146" si="50">D90</f>
        <v>99.883505427599999</v>
      </c>
      <c r="E145" s="11">
        <f t="shared" si="48"/>
        <v>99.883505427599999</v>
      </c>
      <c r="F145" s="11">
        <f t="shared" si="49"/>
        <v>99.883505427599999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 t="shared" si="50"/>
        <v>116.0519478529</v>
      </c>
      <c r="E146" s="11">
        <f t="shared" si="48"/>
        <v>116.0519478529</v>
      </c>
      <c r="F146" s="11">
        <f t="shared" si="49"/>
        <v>116.0519478529</v>
      </c>
      <c r="G146" s="42" t="s">
        <v>0</v>
      </c>
    </row>
    <row r="147" spans="1:7" ht="28.9" customHeight="1">
      <c r="A147" s="28" t="s">
        <v>452</v>
      </c>
      <c r="B147" s="19" t="s">
        <v>119</v>
      </c>
      <c r="C147" s="18" t="s">
        <v>58</v>
      </c>
      <c r="D147" s="11">
        <f>Part1_1!K20</f>
        <v>550</v>
      </c>
      <c r="E147" s="11">
        <f t="shared" si="48"/>
        <v>550</v>
      </c>
      <c r="F147" s="11">
        <f t="shared" si="49"/>
        <v>550</v>
      </c>
      <c r="G147" s="42" t="s">
        <v>0</v>
      </c>
    </row>
    <row r="148" spans="1:7" ht="28.9" customHeight="1">
      <c r="A148" s="28" t="s">
        <v>453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454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456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705089.79999999993</v>
      </c>
      <c r="E152" s="11">
        <f>D152</f>
        <v>705089.79999999993</v>
      </c>
      <c r="F152" s="11">
        <f>D152</f>
        <v>705089.79999999993</v>
      </c>
      <c r="G152" s="48" t="s">
        <v>160</v>
      </c>
    </row>
    <row r="153" spans="1:7" ht="72.599999999999994" customHeight="1">
      <c r="A153" s="28" t="s">
        <v>457</v>
      </c>
      <c r="B153" s="19" t="s">
        <v>107</v>
      </c>
      <c r="C153" s="18" t="s">
        <v>100</v>
      </c>
      <c r="D153" s="11">
        <f>ROUND((D154*(D155/100*D156/100*D157/100)),2)</f>
        <v>35254.49</v>
      </c>
      <c r="E153" s="11">
        <f t="shared" ref="E153:F153" si="51">ROUND((E154*(E155/100*E156/100*E157/100)),2)</f>
        <v>35254.49</v>
      </c>
      <c r="F153" s="11">
        <f t="shared" si="51"/>
        <v>35254.49</v>
      </c>
      <c r="G153" s="48" t="s">
        <v>161</v>
      </c>
    </row>
    <row r="154" spans="1:7" ht="12.75" customHeight="1">
      <c r="A154" s="28" t="s">
        <v>458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459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>
      <c r="A156" s="28" t="s">
        <v>460</v>
      </c>
      <c r="B156" s="19" t="s">
        <v>115</v>
      </c>
      <c r="C156" s="18" t="s">
        <v>113</v>
      </c>
      <c r="D156" s="15">
        <f t="shared" ref="D156:D157" si="54">D24</f>
        <v>122.62999495450001</v>
      </c>
      <c r="E156" s="11">
        <f t="shared" si="52"/>
        <v>122.62999495450001</v>
      </c>
      <c r="F156" s="11">
        <f t="shared" si="53"/>
        <v>122.62999495450001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4"/>
        <v>119.1182105332</v>
      </c>
      <c r="E157" s="11">
        <f t="shared" si="52"/>
        <v>119.1182105332</v>
      </c>
      <c r="F157" s="11">
        <f t="shared" si="53"/>
        <v>119.1182105332</v>
      </c>
      <c r="G157" s="42" t="s">
        <v>0</v>
      </c>
    </row>
    <row r="158" spans="1:7" ht="28.9" customHeight="1">
      <c r="A158" s="28" t="s">
        <v>461</v>
      </c>
      <c r="B158" s="19" t="s">
        <v>119</v>
      </c>
      <c r="C158" s="18" t="s">
        <v>58</v>
      </c>
      <c r="D158" s="11">
        <f>Part1_1!K21</f>
        <v>20</v>
      </c>
      <c r="E158" s="11">
        <f t="shared" si="52"/>
        <v>20</v>
      </c>
      <c r="F158" s="11">
        <f t="shared" si="53"/>
        <v>20</v>
      </c>
      <c r="G158" s="42" t="s">
        <v>0</v>
      </c>
    </row>
    <row r="159" spans="1:7" ht="28.9" customHeight="1">
      <c r="A159" s="28" t="s">
        <v>462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463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656060.80000000005</v>
      </c>
      <c r="E163" s="11">
        <f>D163</f>
        <v>656060.80000000005</v>
      </c>
      <c r="F163" s="11">
        <f>D163</f>
        <v>656060.80000000005</v>
      </c>
      <c r="G163" s="25" t="s">
        <v>210</v>
      </c>
    </row>
    <row r="164" spans="1:7" ht="72.599999999999994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32803.040000000001</v>
      </c>
      <c r="E164" s="11">
        <f t="shared" ref="E164:F164" si="55">ROUND((E165*(E166/100*E167/100*E168/100)),2)</f>
        <v>32803.040000000001</v>
      </c>
      <c r="F164" s="11">
        <f t="shared" si="55"/>
        <v>32803.040000000001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t="shared" ref="D167:D168" si="58">D35</f>
        <v>124.9740711382</v>
      </c>
      <c r="E167" s="11">
        <f t="shared" si="56"/>
        <v>124.9740711382</v>
      </c>
      <c r="F167" s="11">
        <f t="shared" si="57"/>
        <v>124.9740711382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8"/>
        <v>114.2912979644</v>
      </c>
      <c r="E168" s="11">
        <f t="shared" si="56"/>
        <v>114.2912979644</v>
      </c>
      <c r="F168" s="11">
        <f t="shared" si="57"/>
        <v>114.2912979644</v>
      </c>
      <c r="G168" s="42" t="s">
        <v>0</v>
      </c>
    </row>
    <row r="169" spans="1:7" ht="28.9" customHeight="1">
      <c r="A169" s="28" t="s">
        <v>207</v>
      </c>
      <c r="B169" s="19" t="s">
        <v>119</v>
      </c>
      <c r="C169" s="18" t="s">
        <v>58</v>
      </c>
      <c r="D169" s="11">
        <f>Part1_1!K22</f>
        <v>20</v>
      </c>
      <c r="E169" s="11">
        <f t="shared" si="56"/>
        <v>20</v>
      </c>
      <c r="F169" s="11">
        <f t="shared" si="57"/>
        <v>20</v>
      </c>
      <c r="G169" s="42" t="s">
        <v>0</v>
      </c>
    </row>
    <row r="170" spans="1:7" ht="28.9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656060.80000000005</v>
      </c>
      <c r="E174" s="11">
        <f>D174</f>
        <v>656060.80000000005</v>
      </c>
      <c r="F174" s="11">
        <f>D174</f>
        <v>656060.80000000005</v>
      </c>
      <c r="G174" s="25" t="s">
        <v>223</v>
      </c>
    </row>
    <row r="175" spans="1:7" ht="72.599999999999994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32803.040000000001</v>
      </c>
      <c r="E175" s="11">
        <f t="shared" ref="E175:F175" si="59">ROUND((E176*(E177/100*E178/100*E179/100)),2)</f>
        <v>32803.040000000001</v>
      </c>
      <c r="F175" s="11">
        <f t="shared" si="59"/>
        <v>32803.040000000001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t="shared" ref="D178:D179" si="62">D46</f>
        <v>127.58370325049999</v>
      </c>
      <c r="E178" s="11">
        <f t="shared" si="60"/>
        <v>127.58370325049999</v>
      </c>
      <c r="F178" s="11">
        <f t="shared" si="61"/>
        <v>127.58370325049999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2"/>
        <v>114.6100304727</v>
      </c>
      <c r="E179" s="11">
        <f t="shared" si="60"/>
        <v>114.6100304727</v>
      </c>
      <c r="F179" s="11">
        <f t="shared" si="61"/>
        <v>114.6100304727</v>
      </c>
      <c r="G179" s="48" t="s">
        <v>0</v>
      </c>
    </row>
    <row r="180" spans="1:7" ht="28.9" customHeight="1">
      <c r="A180" s="28" t="s">
        <v>220</v>
      </c>
      <c r="B180" s="19" t="s">
        <v>119</v>
      </c>
      <c r="C180" s="18" t="s">
        <v>58</v>
      </c>
      <c r="D180" s="11">
        <f>Part1_1!K23</f>
        <v>20</v>
      </c>
      <c r="E180" s="11">
        <f t="shared" si="60"/>
        <v>20</v>
      </c>
      <c r="F180" s="11">
        <f t="shared" si="61"/>
        <v>20</v>
      </c>
      <c r="G180" s="48" t="s">
        <v>0</v>
      </c>
    </row>
    <row r="181" spans="1:7" ht="28.9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599999999999994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t="shared" ref="E186:F186" si="63">ROUND((E187*(E188/100*E189/100*E190/100)),2)</f>
        <v>0</v>
      </c>
      <c r="F186" s="11">
        <f t="shared" si="63"/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t="shared" ref="E188:E191" si="64">D188</f>
        <v>0</v>
      </c>
      <c r="F188" s="11">
        <f t="shared" ref="F188:F191" si="65"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t="shared" ref="D189:D190" si="66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0</v>
      </c>
      <c r="E196" s="11">
        <f>D196</f>
        <v>0</v>
      </c>
      <c r="F196" s="11">
        <f>D196</f>
        <v>0</v>
      </c>
      <c r="G196" s="25" t="s">
        <v>249</v>
      </c>
    </row>
    <row r="197" spans="1:7" ht="72.599999999999994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42873.16</v>
      </c>
      <c r="E197" s="11">
        <f t="shared" ref="E197:F197" si="67">ROUND((E198*(E199/100*E200/100*E201/100)),2)</f>
        <v>42873.16</v>
      </c>
      <c r="F197" s="11">
        <f t="shared" si="67"/>
        <v>42873.16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t="shared" ref="D200:D201" si="70">D68</f>
        <v>183.53716394310001</v>
      </c>
      <c r="E200" s="11">
        <f t="shared" si="68"/>
        <v>183.53716394310001</v>
      </c>
      <c r="F200" s="11">
        <f t="shared" si="69"/>
        <v>183.53716394310001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70"/>
        <v>113.769094098</v>
      </c>
      <c r="E201" s="11">
        <f t="shared" si="68"/>
        <v>113.769094098</v>
      </c>
      <c r="F201" s="11">
        <f t="shared" si="69"/>
        <v>113.769094098</v>
      </c>
      <c r="G201" s="48" t="s">
        <v>0</v>
      </c>
    </row>
    <row r="202" spans="1:7" ht="28.9" customHeight="1">
      <c r="A202" s="28" t="s">
        <v>246</v>
      </c>
      <c r="B202" s="40" t="s">
        <v>119</v>
      </c>
      <c r="C202" s="39" t="s">
        <v>58</v>
      </c>
      <c r="D202" s="11">
        <f>Part1_1!K25</f>
        <v>0</v>
      </c>
      <c r="E202" s="11">
        <f t="shared" si="68"/>
        <v>0</v>
      </c>
      <c r="F202" s="11">
        <f t="shared" si="69"/>
        <v>0</v>
      </c>
      <c r="G202" s="48" t="s">
        <v>0</v>
      </c>
    </row>
    <row r="203" spans="1:7" ht="28.9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.599999999999994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 t="shared" ref="E208:F208" si="71">ROUND((E209*(E210/100*E211/100*E212/100)),2)</f>
        <v>0</v>
      </c>
      <c r="F208" s="11">
        <f t="shared" si="71"/>
        <v>0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 t="shared" ref="E210:E213" si="72">D210</f>
        <v>0</v>
      </c>
      <c r="F210" s="11">
        <f t="shared" ref="F210:F213" si="73">D210</f>
        <v>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t="shared" ref="D211:D212" si="74">D79</f>
        <v>0</v>
      </c>
      <c r="E211" s="11">
        <f t="shared" si="72"/>
        <v>0</v>
      </c>
      <c r="F211" s="11">
        <f t="shared" si="73"/>
        <v>0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4"/>
        <v>0</v>
      </c>
      <c r="E212" s="11">
        <f t="shared" si="72"/>
        <v>0</v>
      </c>
      <c r="F212" s="11">
        <f t="shared" si="73"/>
        <v>0</v>
      </c>
      <c r="G212" s="40" t="s">
        <v>0</v>
      </c>
    </row>
    <row r="213" spans="1:7" ht="28.9" customHeight="1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 t="shared" si="72"/>
        <v>0</v>
      </c>
      <c r="F213" s="11">
        <f t="shared" si="73"/>
        <v>0</v>
      </c>
      <c r="G213" s="40" t="s">
        <v>0</v>
      </c>
    </row>
    <row r="214" spans="1:7" ht="28.9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687793.04999999993</v>
      </c>
      <c r="E218" s="11">
        <f>D218</f>
        <v>687793.04999999993</v>
      </c>
      <c r="F218" s="11">
        <f>D218</f>
        <v>687793.04999999993</v>
      </c>
      <c r="G218" s="25" t="s">
        <v>319</v>
      </c>
    </row>
    <row r="219" spans="1:7" ht="72.599999999999994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32752.05</v>
      </c>
      <c r="E219" s="11">
        <f t="shared" ref="E219:F219" si="75">ROUND((E220*(E221/100*E222/100*E223/100)),2)</f>
        <v>32752.05</v>
      </c>
      <c r="F219" s="11">
        <f t="shared" si="75"/>
        <v>32752.05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4" si="76">D221</f>
        <v>100</v>
      </c>
      <c r="F221" s="11">
        <f t="shared" ref="F221:F224" si="77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86.430360851900005</v>
      </c>
      <c r="E222" s="11">
        <f t="shared" si="76"/>
        <v>86.430360851900005</v>
      </c>
      <c r="F222" s="11">
        <f t="shared" si="77"/>
        <v>86.430360851900005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113.5606314739</v>
      </c>
      <c r="E223" s="11">
        <f t="shared" si="76"/>
        <v>113.5606314739</v>
      </c>
      <c r="F223" s="11">
        <f t="shared" si="77"/>
        <v>113.5606314739</v>
      </c>
      <c r="G223" s="38" t="s">
        <v>0</v>
      </c>
    </row>
    <row r="224" spans="1:7" ht="28.9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6"/>
        <v>21</v>
      </c>
      <c r="F224" s="11">
        <f t="shared" si="77"/>
        <v>21</v>
      </c>
      <c r="G224" s="38" t="s">
        <v>0</v>
      </c>
    </row>
    <row r="225" spans="1:7" ht="28.9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</f>
        <v>425740.05</v>
      </c>
      <c r="E229" s="11">
        <f>D229</f>
        <v>425740.05</v>
      </c>
      <c r="F229" s="11">
        <f>D229</f>
        <v>425740.05</v>
      </c>
      <c r="G229" s="25" t="s">
        <v>275</v>
      </c>
    </row>
    <row r="230" spans="1:7" ht="72.599999999999994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85148.01</v>
      </c>
      <c r="E230" s="11">
        <f t="shared" ref="E230:F230" si="78">ROUND((E231*(E232/100*E233/100*E234/100)),2)</f>
        <v>85148.01</v>
      </c>
      <c r="F230" s="11">
        <f t="shared" si="78"/>
        <v>85148.01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1229.3550565657999</v>
      </c>
      <c r="E233" s="11">
        <f t="shared" si="79"/>
        <v>1229.3550565657999</v>
      </c>
      <c r="F233" s="11">
        <f t="shared" si="80"/>
        <v>1229.3550565657999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113.3409944759</v>
      </c>
      <c r="E234" s="11">
        <f t="shared" si="79"/>
        <v>113.3409944759</v>
      </c>
      <c r="F234" s="11">
        <f t="shared" si="80"/>
        <v>113.3409944759</v>
      </c>
      <c r="G234" s="19" t="s">
        <v>0</v>
      </c>
    </row>
    <row r="235" spans="1:7" ht="28.9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 t="shared" si="79"/>
        <v>5</v>
      </c>
      <c r="F235" s="11">
        <f t="shared" si="80"/>
        <v>5</v>
      </c>
      <c r="G235" s="19" t="s">
        <v>0</v>
      </c>
    </row>
    <row r="236" spans="1:7" ht="28.9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599999999999994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577.59</v>
      </c>
      <c r="E241" s="11">
        <f t="shared" ref="E241:F241" si="81">ROUND((E242*(E243/100*E244/100*E245/100)),2)</f>
        <v>577.59</v>
      </c>
      <c r="F241" s="11">
        <f t="shared" si="81"/>
        <v>577.59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 t="shared" ref="D244:D245" si="84">D90</f>
        <v>99.883505427599999</v>
      </c>
      <c r="E244" s="11">
        <f t="shared" si="82"/>
        <v>99.883505427599999</v>
      </c>
      <c r="F244" s="11">
        <f t="shared" si="83"/>
        <v>99.883505427599999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 t="shared" si="84"/>
        <v>116.0519478529</v>
      </c>
      <c r="E245" s="11">
        <f t="shared" si="82"/>
        <v>116.0519478529</v>
      </c>
      <c r="F245" s="11">
        <f t="shared" si="83"/>
        <v>116.0519478529</v>
      </c>
      <c r="G245" s="35" t="s">
        <v>0</v>
      </c>
    </row>
    <row r="246" spans="1:7" ht="28.9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465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466</v>
      </c>
      <c r="B251" s="50" t="s">
        <v>104</v>
      </c>
      <c r="C251" s="49" t="s">
        <v>100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288</v>
      </c>
    </row>
    <row r="252" spans="1:7" ht="72.599999999999994" customHeight="1">
      <c r="A252" s="28" t="s">
        <v>467</v>
      </c>
      <c r="B252" s="50" t="s">
        <v>107</v>
      </c>
      <c r="C252" s="49" t="s">
        <v>100</v>
      </c>
      <c r="D252" s="11">
        <f>ROUND((D253*(D254/100*D255/100*D256/100)),2)</f>
        <v>577.59</v>
      </c>
      <c r="E252" s="11">
        <f t="shared" ref="E252:F252" si="85">ROUND((E253*(E254/100*E255/100*E256/100)),2)</f>
        <v>577.59</v>
      </c>
      <c r="F252" s="11">
        <f t="shared" si="85"/>
        <v>577.59</v>
      </c>
      <c r="G252" s="25" t="s">
        <v>289</v>
      </c>
    </row>
    <row r="253" spans="1:7" ht="12.75" customHeight="1">
      <c r="A253" s="28" t="s">
        <v>468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469</v>
      </c>
      <c r="B254" s="50" t="s">
        <v>112</v>
      </c>
      <c r="C254" s="49" t="s">
        <v>113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>
      <c r="A255" s="28" t="s">
        <v>470</v>
      </c>
      <c r="B255" s="50" t="s">
        <v>115</v>
      </c>
      <c r="C255" s="49" t="s">
        <v>113</v>
      </c>
      <c r="D255" s="15">
        <f t="shared" ref="D255:D256" si="88">D90</f>
        <v>99.883505427599999</v>
      </c>
      <c r="E255" s="11">
        <f t="shared" si="86"/>
        <v>99.883505427599999</v>
      </c>
      <c r="F255" s="11">
        <f t="shared" si="87"/>
        <v>99.883505427599999</v>
      </c>
      <c r="G255" s="50" t="s">
        <v>0</v>
      </c>
    </row>
    <row r="256" spans="1:7" ht="12.75" customHeight="1">
      <c r="A256" s="28" t="s">
        <v>471</v>
      </c>
      <c r="B256" s="50" t="s">
        <v>117</v>
      </c>
      <c r="C256" s="49" t="s">
        <v>113</v>
      </c>
      <c r="D256" s="15">
        <f t="shared" si="88"/>
        <v>116.0519478529</v>
      </c>
      <c r="E256" s="11">
        <f t="shared" si="86"/>
        <v>116.0519478529</v>
      </c>
      <c r="F256" s="11">
        <f t="shared" si="87"/>
        <v>116.0519478529</v>
      </c>
      <c r="G256" s="50" t="s">
        <v>0</v>
      </c>
    </row>
    <row r="257" spans="1:7" ht="28.9" customHeight="1">
      <c r="A257" s="28" t="s">
        <v>472</v>
      </c>
      <c r="B257" s="50" t="s">
        <v>119</v>
      </c>
      <c r="C257" s="49" t="s">
        <v>58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50" t="s">
        <v>0</v>
      </c>
    </row>
    <row r="258" spans="1:7" ht="28.9" customHeight="1">
      <c r="A258" s="28" t="s">
        <v>473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474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476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477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.599999999999994" customHeight="1">
      <c r="A263" s="28" t="s">
        <v>478</v>
      </c>
      <c r="B263" s="54" t="s">
        <v>107</v>
      </c>
      <c r="C263" s="53" t="s">
        <v>100</v>
      </c>
      <c r="D263" s="11">
        <f>ROUND((D264*(D265/100*D266/100*D267/100)),2)</f>
        <v>577.59</v>
      </c>
      <c r="E263" s="11">
        <f t="shared" ref="E263:F263" si="89">ROUND((E264*(E265/100*E266/100*E267/100)),2)</f>
        <v>577.59</v>
      </c>
      <c r="F263" s="11">
        <f t="shared" si="89"/>
        <v>577.59</v>
      </c>
      <c r="G263" s="25" t="s">
        <v>289</v>
      </c>
    </row>
    <row r="264" spans="1:7" ht="12.75" customHeight="1">
      <c r="A264" s="28" t="s">
        <v>479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480</v>
      </c>
      <c r="B265" s="54" t="s">
        <v>112</v>
      </c>
      <c r="C265" s="53" t="s">
        <v>113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>
      <c r="A266" s="28" t="s">
        <v>481</v>
      </c>
      <c r="B266" s="54" t="s">
        <v>115</v>
      </c>
      <c r="C266" s="53" t="s">
        <v>113</v>
      </c>
      <c r="D266" s="15">
        <f t="shared" ref="D266:D267" si="92">D255</f>
        <v>99.883505427599999</v>
      </c>
      <c r="E266" s="11">
        <f t="shared" si="90"/>
        <v>99.883505427599999</v>
      </c>
      <c r="F266" s="11">
        <f t="shared" si="91"/>
        <v>99.883505427599999</v>
      </c>
      <c r="G266" s="54" t="s">
        <v>0</v>
      </c>
    </row>
    <row r="267" spans="1:7" ht="12.75" customHeight="1">
      <c r="A267" s="28" t="s">
        <v>482</v>
      </c>
      <c r="B267" s="54" t="s">
        <v>117</v>
      </c>
      <c r="C267" s="53" t="s">
        <v>113</v>
      </c>
      <c r="D267" s="15">
        <f t="shared" si="92"/>
        <v>116.0519478529</v>
      </c>
      <c r="E267" s="11">
        <f t="shared" si="90"/>
        <v>116.0519478529</v>
      </c>
      <c r="F267" s="11">
        <f t="shared" si="91"/>
        <v>116.0519478529</v>
      </c>
      <c r="G267" s="54" t="s">
        <v>0</v>
      </c>
    </row>
    <row r="268" spans="1:7" ht="28.9" customHeight="1">
      <c r="A268" s="28" t="s">
        <v>483</v>
      </c>
      <c r="B268" s="54" t="s">
        <v>119</v>
      </c>
      <c r="C268" s="53" t="s">
        <v>58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>
      <c r="A269" s="28" t="s">
        <v>484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485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36</v>
      </c>
      <c r="B271" s="19" t="s">
        <v>163</v>
      </c>
      <c r="C271" s="18" t="s">
        <v>100</v>
      </c>
      <c r="D271" s="11">
        <v>784055.71999999695</v>
      </c>
      <c r="E271" s="11">
        <f>D271</f>
        <v>784055.71999999695</v>
      </c>
      <c r="F271" s="11">
        <f>D271</f>
        <v>784055.71999999695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15971537</v>
      </c>
      <c r="E273" s="11">
        <f>E271+E6</f>
        <v>15971537</v>
      </c>
      <c r="F273" s="11">
        <f>F271+F6</f>
        <v>15971537</v>
      </c>
      <c r="G273" s="19" t="s">
        <v>166</v>
      </c>
    </row>
    <row r="275" spans="1:7">
      <c r="D275">
        <v>15971537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9" t="s">
        <v>167</v>
      </c>
      <c r="B2" s="69"/>
      <c r="C2" s="69"/>
    </row>
    <row r="3" spans="1:3" ht="11.45" customHeight="1">
      <c r="A3" s="62" t="s">
        <v>0</v>
      </c>
      <c r="B3" s="62"/>
      <c r="C3" s="62"/>
    </row>
    <row r="4" spans="1:3" ht="21.6" customHeight="1">
      <c r="A4" s="62" t="s">
        <v>168</v>
      </c>
      <c r="B4" s="62"/>
      <c r="C4" s="62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62" t="s">
        <v>0</v>
      </c>
      <c r="B8" s="62"/>
      <c r="C8" s="62"/>
    </row>
    <row r="9" spans="1:3" ht="21.6" customHeight="1">
      <c r="A9" s="82" t="s">
        <v>175</v>
      </c>
      <c r="B9" s="82"/>
      <c r="C9" s="82"/>
    </row>
    <row r="10" spans="1:3" ht="12.75" customHeight="1">
      <c r="A10" s="9" t="s">
        <v>35</v>
      </c>
      <c r="B10" s="83" t="s">
        <v>176</v>
      </c>
      <c r="C10" s="83"/>
    </row>
    <row r="11" spans="1:3" ht="12.75" customHeight="1">
      <c r="A11" s="9" t="s">
        <v>36</v>
      </c>
      <c r="B11" s="83" t="s">
        <v>177</v>
      </c>
      <c r="C11" s="83"/>
    </row>
    <row r="12" spans="1:3" ht="11.45" customHeight="1">
      <c r="A12" s="62" t="s">
        <v>0</v>
      </c>
      <c r="B12" s="62"/>
      <c r="C12" s="62"/>
    </row>
    <row r="13" spans="1:3" ht="21.6" customHeight="1">
      <c r="A13" s="82" t="s">
        <v>178</v>
      </c>
      <c r="B13" s="82"/>
      <c r="C13" s="82"/>
    </row>
    <row r="14" spans="1:3" ht="12.75" customHeight="1">
      <c r="A14" s="9" t="s">
        <v>35</v>
      </c>
      <c r="B14" s="83" t="s">
        <v>179</v>
      </c>
      <c r="C14" s="83"/>
    </row>
    <row r="15" spans="1:3" ht="11.45" customHeight="1">
      <c r="A15" s="62" t="s">
        <v>0</v>
      </c>
      <c r="B15" s="62"/>
      <c r="C15" s="62"/>
    </row>
    <row r="16" spans="1:3" ht="29.45" customHeight="1">
      <c r="A16" s="69" t="s">
        <v>180</v>
      </c>
      <c r="B16" s="69"/>
      <c r="C16" s="69"/>
    </row>
    <row r="17" spans="1:3" ht="10.35" customHeight="1">
      <c r="A17" s="80" t="s">
        <v>0</v>
      </c>
      <c r="B17" s="80"/>
      <c r="C17" s="80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2020-02-20T08:17:04Z</dcterms:modified>
</cp:coreProperties>
</file>